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PPSP\Environmental Sustainability\Outreach and Engagement\VESP\attachments\"/>
    </mc:Choice>
  </mc:AlternateContent>
  <xr:revisionPtr revIDLastSave="0" documentId="13_ncr:1_{966867B2-5683-4CDC-8612-BE17E8FF8D4B}" xr6:coauthVersionLast="47" xr6:coauthVersionMax="47" xr10:uidLastSave="{00000000-0000-0000-0000-000000000000}"/>
  <bookViews>
    <workbookView xWindow="-110" yWindow="-110" windowWidth="25820" windowHeight="13900" activeTab="1" xr2:uid="{15588551-4B55-4AB5-9219-8DFF3361D61C}"/>
  </bookViews>
  <sheets>
    <sheet name="Project Budget" sheetId="5" r:id="rId1"/>
    <sheet name="Plant Material List" sheetId="3" r:id="rId2"/>
  </sheets>
  <definedNames>
    <definedName name="_xlnm._FilterDatabase" localSheetId="1" hidden="1">'Plant Material List'!$B$2:$C$14</definedName>
    <definedName name="Category">'Plant Material List'!$A$3:$A$67</definedName>
    <definedName name="Common">'Plant Material List'!$B$3:$B$67</definedName>
    <definedName name="Perennials">'Plant Material List'!$B$24:$C$24</definedName>
    <definedName name="_xlnm.Print_Area" localSheetId="0">'Project Budget'!$A$1:$G$97</definedName>
    <definedName name="Scientific">'Plant Material List'!$C$3:$C$67</definedName>
    <definedName name="Type">'Plant Material List'!#REF!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5" l="1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23" i="5"/>
  <c r="E22" i="5"/>
  <c r="C22" i="5"/>
  <c r="F53" i="5" l="1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51" i="5"/>
  <c r="F52" i="5"/>
  <c r="F68" i="5"/>
  <c r="F69" i="5"/>
  <c r="F70" i="5"/>
  <c r="F49" i="5"/>
  <c r="F50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71" i="5" l="1"/>
  <c r="F78" i="5"/>
  <c r="F77" i="5"/>
  <c r="F76" i="5"/>
  <c r="F75" i="5"/>
  <c r="F93" i="5"/>
  <c r="F92" i="5"/>
  <c r="F91" i="5"/>
  <c r="F90" i="5"/>
  <c r="F12" i="5"/>
  <c r="F15" i="5"/>
  <c r="F16" i="5"/>
  <c r="F79" i="5"/>
  <c r="F80" i="5"/>
  <c r="F81" i="5"/>
  <c r="F82" i="5"/>
  <c r="F14" i="5"/>
  <c r="F13" i="5"/>
  <c r="F17" i="5"/>
  <c r="F3" i="5"/>
  <c r="F83" i="5" l="1"/>
  <c r="F18" i="5"/>
  <c r="F94" i="5"/>
  <c r="F85" i="5" l="1"/>
  <c r="F96" i="5" s="1"/>
</calcChain>
</file>

<file path=xl/sharedStrings.xml><?xml version="1.0" encoding="utf-8"?>
<sst xmlns="http://schemas.openxmlformats.org/spreadsheetml/2006/main" count="274" uniqueCount="168">
  <si>
    <t>Project Costs</t>
  </si>
  <si>
    <t>City of Vaughan</t>
  </si>
  <si>
    <t>Green Guardians Fund</t>
  </si>
  <si>
    <t>Date:</t>
  </si>
  <si>
    <t>Group Name:</t>
  </si>
  <si>
    <t>Project Title:</t>
  </si>
  <si>
    <t>Please attach the completed form to your online application. Fillable fields are highlighted in green.</t>
  </si>
  <si>
    <t>Site Preparation Costs - to be filled in by City of Vaughan</t>
  </si>
  <si>
    <t>Description of Item</t>
  </si>
  <si>
    <t>Suggested Area</t>
  </si>
  <si>
    <t>Quantity</t>
  </si>
  <si>
    <t>Unit Price</t>
  </si>
  <si>
    <t>TOTAL</t>
  </si>
  <si>
    <t>No Selection Required</t>
  </si>
  <si>
    <t>Enter Manually</t>
  </si>
  <si>
    <t>Full Time Labour - Lead Gardener</t>
  </si>
  <si>
    <t>Full Time Labour - Gardener</t>
  </si>
  <si>
    <t>Seasonal Labour</t>
  </si>
  <si>
    <r>
      <t>Soil</t>
    </r>
    <r>
      <rPr>
        <i/>
        <sz val="8"/>
        <rFont val="Arial"/>
        <family val="2"/>
      </rPr>
      <t xml:space="preserve"> (Unit Price - Yards)</t>
    </r>
  </si>
  <si>
    <t>0.55 - 0.87 yards</t>
  </si>
  <si>
    <r>
      <t xml:space="preserve">Mulch </t>
    </r>
    <r>
      <rPr>
        <i/>
        <sz val="8"/>
        <rFont val="Arial"/>
        <family val="2"/>
      </rPr>
      <t>(Unit Price - Yards)</t>
    </r>
  </si>
  <si>
    <t>0.11 yards</t>
  </si>
  <si>
    <r>
      <t xml:space="preserve">Annual Labour </t>
    </r>
    <r>
      <rPr>
        <i/>
        <sz val="8"/>
        <rFont val="Arial"/>
        <family val="2"/>
      </rPr>
      <t>(If Applicable, Per Sq M)</t>
    </r>
  </si>
  <si>
    <t>Site Preparation Total (Includes City Payable Tax for Materials)</t>
  </si>
  <si>
    <t>Plant Material  - filled in by applicant</t>
  </si>
  <si>
    <t>Plant Material Common Name</t>
  </si>
  <si>
    <t>Plant Category</t>
  </si>
  <si>
    <t>Select from Drop Down/Click the Plus Icon to Expand Rows</t>
  </si>
  <si>
    <t>Plant Material Total (Includes City Payable Tax)</t>
  </si>
  <si>
    <t>Other Costs - filled in by applicant</t>
  </si>
  <si>
    <t>Description</t>
  </si>
  <si>
    <t>Standard Pollinator Sign</t>
  </si>
  <si>
    <r>
      <t xml:space="preserve">Basking log for pollinators </t>
    </r>
    <r>
      <rPr>
        <i/>
        <sz val="8"/>
        <rFont val="Arial"/>
        <family val="2"/>
      </rPr>
      <t>(50% Covered)</t>
    </r>
  </si>
  <si>
    <r>
      <t>Basking rock for pollinators</t>
    </r>
    <r>
      <rPr>
        <i/>
        <sz val="8"/>
        <rFont val="Arial"/>
        <family val="2"/>
      </rPr>
      <t xml:space="preserve"> (50% Covered)</t>
    </r>
  </si>
  <si>
    <r>
      <t xml:space="preserve">Nesting platform for birds </t>
    </r>
    <r>
      <rPr>
        <i/>
        <sz val="8"/>
        <rFont val="Arial"/>
        <family val="2"/>
      </rPr>
      <t>(50% Covered)</t>
    </r>
  </si>
  <si>
    <t>Tree guards</t>
  </si>
  <si>
    <t>Stones</t>
  </si>
  <si>
    <t>Gloves, planting tools - please indicate:</t>
  </si>
  <si>
    <t>Wood for garden perimeter/raised garden</t>
  </si>
  <si>
    <t>Other Costs Total</t>
  </si>
  <si>
    <t>Subtotal</t>
  </si>
  <si>
    <t>Donation or Other Sources of Funding - filled in by applicant</t>
  </si>
  <si>
    <t>Type of Plant</t>
  </si>
  <si>
    <t>Donation Total</t>
  </si>
  <si>
    <t>Total (Including Donations)</t>
  </si>
  <si>
    <t>Approved Plant Material List</t>
  </si>
  <si>
    <t>Scientific</t>
  </si>
  <si>
    <t>Common</t>
  </si>
  <si>
    <t>Category</t>
  </si>
  <si>
    <t xml:space="preserve">Achillea </t>
  </si>
  <si>
    <t>Common Yarrow</t>
  </si>
  <si>
    <t>Perennials</t>
  </si>
  <si>
    <t>Drop Down List</t>
  </si>
  <si>
    <t>Agastache</t>
  </si>
  <si>
    <t>Anise Hyssop</t>
  </si>
  <si>
    <t>Evergreens &amp; Shrubs</t>
  </si>
  <si>
    <t>Allium</t>
  </si>
  <si>
    <t>Nodding onion</t>
  </si>
  <si>
    <t>Wild Chives</t>
  </si>
  <si>
    <t>Anaphalis</t>
  </si>
  <si>
    <t>Pearly Everlasting</t>
  </si>
  <si>
    <t>Anemone</t>
  </si>
  <si>
    <t>Canada Anemone</t>
  </si>
  <si>
    <t>Arcthanthemum</t>
  </si>
  <si>
    <t>Arctic Daisy</t>
  </si>
  <si>
    <t>Aquilegia</t>
  </si>
  <si>
    <t>Wild Columbine</t>
  </si>
  <si>
    <t>Asclepias</t>
  </si>
  <si>
    <t>Common Milkweed</t>
  </si>
  <si>
    <t>Swamp Milkweed</t>
  </si>
  <si>
    <t>Butterfly Milkweed</t>
  </si>
  <si>
    <t>Aster</t>
  </si>
  <si>
    <t>Smooth Aster</t>
  </si>
  <si>
    <t>New England Aster</t>
  </si>
  <si>
    <t>Caltha</t>
  </si>
  <si>
    <t>Marsh Marigold</t>
  </si>
  <si>
    <t>Chelone</t>
  </si>
  <si>
    <t>Turtlehead</t>
  </si>
  <si>
    <t>Cimicifuga</t>
  </si>
  <si>
    <t>Black Snakeroot</t>
  </si>
  <si>
    <t>Coreopsis</t>
  </si>
  <si>
    <t>Lance-leaved Tickseed</t>
  </si>
  <si>
    <t>Cornus</t>
  </si>
  <si>
    <t>Bunchberry</t>
  </si>
  <si>
    <t>Desmodium</t>
  </si>
  <si>
    <t>Showy Tick Trefoil</t>
  </si>
  <si>
    <t>Echinacea</t>
  </si>
  <si>
    <t>Narrow-leaf Coneflower</t>
  </si>
  <si>
    <t>Pale Purple Coneflower</t>
  </si>
  <si>
    <t>Purple Coneflower</t>
  </si>
  <si>
    <t>Eupatorium</t>
  </si>
  <si>
    <t>Joe Pye Weed</t>
  </si>
  <si>
    <t>Geranium</t>
  </si>
  <si>
    <t>Wild Geranium</t>
  </si>
  <si>
    <t>Geum</t>
  </si>
  <si>
    <t>Grandpa's Whiskers</t>
  </si>
  <si>
    <t>Helenium</t>
  </si>
  <si>
    <t>Sneezeweed</t>
  </si>
  <si>
    <t>Heliopsis</t>
  </si>
  <si>
    <t>Woodland Sunflower</t>
  </si>
  <si>
    <t>False Sunflower</t>
  </si>
  <si>
    <t>Iris versicolor</t>
  </si>
  <si>
    <t>Blue Flag Iris</t>
  </si>
  <si>
    <t>Liatris</t>
  </si>
  <si>
    <t>Dense Blazing Star</t>
  </si>
  <si>
    <t>Ontario Blazing Star</t>
  </si>
  <si>
    <t>Rough Blazing Star</t>
  </si>
  <si>
    <t>Lobelia</t>
  </si>
  <si>
    <t>Cardinal Flower</t>
  </si>
  <si>
    <t>Great Blue Lobelia</t>
  </si>
  <si>
    <t>Monarda</t>
  </si>
  <si>
    <t>Bee Balm</t>
  </si>
  <si>
    <t>Oenothera</t>
  </si>
  <si>
    <t>Evening Primrose</t>
  </si>
  <si>
    <t>Penstemon</t>
  </si>
  <si>
    <t>Hairy Beardtongue</t>
  </si>
  <si>
    <t>Rudbeckia</t>
  </si>
  <si>
    <t>Cutleaf Coneflower</t>
  </si>
  <si>
    <t>Senecio</t>
  </si>
  <si>
    <t>Golden Ragwort</t>
  </si>
  <si>
    <t>Solidago</t>
  </si>
  <si>
    <t>Zigzag Goldenrod</t>
  </si>
  <si>
    <t>Stiff Goldenrod</t>
  </si>
  <si>
    <t>Andropogon</t>
  </si>
  <si>
    <t>Big Blue Stem</t>
  </si>
  <si>
    <t>Grasses</t>
  </si>
  <si>
    <t>Bouteloua</t>
  </si>
  <si>
    <t>Side Oats Grama</t>
  </si>
  <si>
    <t>Blue Grama</t>
  </si>
  <si>
    <t>Carex</t>
  </si>
  <si>
    <t>Bebb's Sedge</t>
  </si>
  <si>
    <t>Fox Sedge</t>
  </si>
  <si>
    <t>Deschampsia</t>
  </si>
  <si>
    <t>Tufted Hair Grass</t>
  </si>
  <si>
    <t>Schizachyrium</t>
  </si>
  <si>
    <t>Little Bluestem</t>
  </si>
  <si>
    <t>Sporobolus</t>
  </si>
  <si>
    <t xml:space="preserve">Prarie Dropseed </t>
  </si>
  <si>
    <t>Hierochloe</t>
  </si>
  <si>
    <t>Sweet Grass</t>
  </si>
  <si>
    <t>Amelanchier</t>
  </si>
  <si>
    <t>Serviceberry</t>
  </si>
  <si>
    <t>Shrubs</t>
  </si>
  <si>
    <t>Aronia</t>
  </si>
  <si>
    <t>Black Chokecherry</t>
  </si>
  <si>
    <t>Ceanothus</t>
  </si>
  <si>
    <t>New Jersey Tea</t>
  </si>
  <si>
    <t>Red Osier Dogwood</t>
  </si>
  <si>
    <t>Diervilla</t>
  </si>
  <si>
    <t>Bush Honeysuckle</t>
  </si>
  <si>
    <t>Hypericum</t>
  </si>
  <si>
    <t>Shrubby St. John's Wort</t>
  </si>
  <si>
    <t>Panicum Virgatum</t>
  </si>
  <si>
    <t>Switch Grass</t>
  </si>
  <si>
    <t>Salix Rostrata</t>
  </si>
  <si>
    <t>Long-Beaked Willow</t>
  </si>
  <si>
    <t>Rhus</t>
  </si>
  <si>
    <t>Smooth Sumac</t>
  </si>
  <si>
    <t>Viburnum</t>
  </si>
  <si>
    <t>Nannyberry</t>
  </si>
  <si>
    <t>Wiltherod</t>
  </si>
  <si>
    <t>Highbush Cranberry</t>
  </si>
  <si>
    <t>Amorpha</t>
  </si>
  <si>
    <t>False Indigo/Lead Plant</t>
  </si>
  <si>
    <t>Sambucus</t>
  </si>
  <si>
    <t>American Elderberry</t>
  </si>
  <si>
    <t>Spiraea</t>
  </si>
  <si>
    <t>Meadowsweet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</si>
</sst>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[$-409]mmmm\ d\,\ yyyy;@"/>
  </numFmts>
  <fonts count="27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2"/>
      <name val="Arial"/>
      <family val="2"/>
    </font>
    <font>
      <b/>
      <i/>
      <sz val="9"/>
      <color theme="1" tint="0.499984740745262"/>
      <name val="Calibri Light"/>
      <family val="2"/>
      <scheme val="major"/>
    </font>
    <font>
      <sz val="9"/>
      <name val="Calibri"/>
      <family val="2"/>
      <scheme val="minor"/>
    </font>
    <font>
      <b/>
      <sz val="10"/>
      <name val="Arial"/>
      <family val="2"/>
    </font>
    <font>
      <b/>
      <sz val="9"/>
      <color theme="0"/>
      <name val="Arial"/>
      <family val="2"/>
    </font>
    <font>
      <b/>
      <sz val="18"/>
      <name val="Arial"/>
      <family val="2"/>
    </font>
    <font>
      <b/>
      <sz val="24"/>
      <color theme="1" tint="0.249977111117893"/>
      <name val="Arial"/>
      <family val="2"/>
    </font>
    <font>
      <b/>
      <sz val="12"/>
      <name val="Arial"/>
      <family val="2"/>
    </font>
    <font>
      <b/>
      <i/>
      <sz val="9"/>
      <color theme="1" tint="0.499984740745262"/>
      <name val="Arial"/>
      <family val="2"/>
    </font>
    <font>
      <sz val="9"/>
      <name val="Arial"/>
      <family val="2"/>
    </font>
    <font>
      <b/>
      <sz val="9"/>
      <color theme="1" tint="0.249977111117893"/>
      <name val="Arial"/>
      <family val="2"/>
    </font>
    <font>
      <b/>
      <i/>
      <sz val="9"/>
      <name val="Arial"/>
      <family val="2"/>
    </font>
    <font>
      <b/>
      <sz val="11"/>
      <color theme="1" tint="0.249977111117893"/>
      <name val="Arial"/>
      <family val="2"/>
    </font>
    <font>
      <b/>
      <sz val="9"/>
      <name val="Arial"/>
      <family val="2"/>
    </font>
    <font>
      <b/>
      <i/>
      <sz val="8"/>
      <name val="Arial"/>
      <family val="2"/>
    </font>
    <font>
      <b/>
      <i/>
      <sz val="9"/>
      <color theme="1"/>
      <name val="Arial"/>
      <family val="2"/>
    </font>
    <font>
      <i/>
      <sz val="8"/>
      <name val="Arial"/>
      <family val="2"/>
    </font>
    <font>
      <b/>
      <sz val="1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4" applyNumberFormat="0" applyFill="0" applyAlignment="0" applyProtection="0"/>
    <xf numFmtId="0" fontId="2" fillId="0" borderId="3" applyNumberFormat="0" applyFill="0" applyAlignment="0" applyProtection="0"/>
    <xf numFmtId="0" fontId="7" fillId="0" borderId="0"/>
    <xf numFmtId="44" fontId="7" fillId="0" borderId="0" applyFont="0" applyFill="0" applyBorder="0" applyAlignment="0" applyProtection="0"/>
  </cellStyleXfs>
  <cellXfs count="54">
    <xf numFmtId="0" fontId="0" fillId="0" borderId="0" xfId="0"/>
    <xf numFmtId="0" fontId="8" fillId="0" borderId="0" xfId="3" applyFont="1" applyAlignment="1">
      <alignment vertical="center"/>
    </xf>
    <xf numFmtId="0" fontId="9" fillId="0" borderId="0" xfId="3" applyFont="1" applyAlignment="1">
      <alignment wrapText="1"/>
    </xf>
    <xf numFmtId="0" fontId="8" fillId="0" borderId="0" xfId="3" applyFont="1"/>
    <xf numFmtId="0" fontId="10" fillId="0" borderId="0" xfId="3" applyFont="1" applyAlignment="1">
      <alignment horizontal="left"/>
    </xf>
    <xf numFmtId="0" fontId="11" fillId="0" borderId="0" xfId="3" applyFont="1" applyAlignment="1">
      <alignment horizontal="left"/>
    </xf>
    <xf numFmtId="0" fontId="12" fillId="0" borderId="0" xfId="3" applyFont="1"/>
    <xf numFmtId="0" fontId="11" fillId="0" borderId="0" xfId="3" applyFont="1"/>
    <xf numFmtId="0" fontId="13" fillId="4" borderId="6" xfId="3" applyFont="1" applyFill="1" applyBorder="1" applyAlignment="1">
      <alignment horizontal="center" vertical="center"/>
    </xf>
    <xf numFmtId="0" fontId="14" fillId="0" borderId="0" xfId="3" applyFont="1" applyAlignment="1">
      <alignment vertical="center"/>
    </xf>
    <xf numFmtId="0" fontId="7" fillId="0" borderId="0" xfId="3" applyAlignment="1">
      <alignment vertical="center"/>
    </xf>
    <xf numFmtId="0" fontId="16" fillId="0" borderId="0" xfId="3" applyFont="1" applyAlignment="1">
      <alignment wrapText="1"/>
    </xf>
    <xf numFmtId="0" fontId="7" fillId="0" borderId="0" xfId="3"/>
    <xf numFmtId="0" fontId="17" fillId="0" borderId="0" xfId="3" applyFont="1" applyAlignment="1">
      <alignment horizontal="left"/>
    </xf>
    <xf numFmtId="0" fontId="19" fillId="0" borderId="0" xfId="3" applyFont="1" applyAlignment="1">
      <alignment horizontal="left"/>
    </xf>
    <xf numFmtId="0" fontId="18" fillId="0" borderId="0" xfId="3" applyFont="1" applyAlignment="1">
      <alignment horizontal="left"/>
    </xf>
    <xf numFmtId="0" fontId="20" fillId="0" borderId="0" xfId="3" applyFont="1"/>
    <xf numFmtId="0" fontId="7" fillId="0" borderId="0" xfId="3" applyAlignment="1">
      <alignment horizontal="left"/>
    </xf>
    <xf numFmtId="165" fontId="7" fillId="0" borderId="0" xfId="3" applyNumberFormat="1" applyAlignment="1">
      <alignment horizontal="left"/>
    </xf>
    <xf numFmtId="0" fontId="18" fillId="0" borderId="6" xfId="3" applyFont="1" applyBorder="1" applyAlignment="1">
      <alignment horizontal="center" vertical="center"/>
    </xf>
    <xf numFmtId="0" fontId="22" fillId="0" borderId="0" xfId="3" applyFont="1" applyAlignment="1">
      <alignment horizontal="right" vertical="center"/>
    </xf>
    <xf numFmtId="44" fontId="22" fillId="0" borderId="0" xfId="4" applyFont="1" applyFill="1" applyBorder="1" applyAlignment="1">
      <alignment horizontal="center" vertical="center"/>
    </xf>
    <xf numFmtId="164" fontId="22" fillId="0" borderId="0" xfId="3" applyNumberFormat="1" applyFont="1" applyAlignment="1">
      <alignment vertical="center"/>
    </xf>
    <xf numFmtId="0" fontId="4" fillId="0" borderId="0" xfId="3" applyFont="1" applyAlignment="1">
      <alignment horizontal="left"/>
    </xf>
    <xf numFmtId="0" fontId="23" fillId="5" borderId="6" xfId="3" applyFont="1" applyFill="1" applyBorder="1" applyAlignment="1">
      <alignment horizontal="center" vertical="center" wrapText="1"/>
    </xf>
    <xf numFmtId="0" fontId="18" fillId="3" borderId="6" xfId="3" applyFont="1" applyFill="1" applyBorder="1" applyAlignment="1">
      <alignment horizontal="center" vertical="center"/>
    </xf>
    <xf numFmtId="0" fontId="18" fillId="3" borderId="6" xfId="3" applyFont="1" applyFill="1" applyBorder="1" applyAlignment="1">
      <alignment horizontal="left" vertical="center" indent="2"/>
    </xf>
    <xf numFmtId="164" fontId="18" fillId="0" borderId="6" xfId="3" applyNumberFormat="1" applyFont="1" applyBorder="1" applyAlignment="1">
      <alignment horizontal="center" vertical="center"/>
    </xf>
    <xf numFmtId="44" fontId="22" fillId="6" borderId="6" xfId="4" applyFont="1" applyFill="1" applyBorder="1" applyAlignment="1">
      <alignment horizontal="center" vertical="center"/>
    </xf>
    <xf numFmtId="44" fontId="18" fillId="6" borderId="6" xfId="4" applyFont="1" applyFill="1" applyBorder="1" applyAlignment="1">
      <alignment horizontal="center" vertical="center"/>
    </xf>
    <xf numFmtId="0" fontId="22" fillId="0" borderId="0" xfId="3" applyFont="1" applyAlignment="1">
      <alignment horizontal="right" vertical="center" indent="1"/>
    </xf>
    <xf numFmtId="0" fontId="24" fillId="0" borderId="0" xfId="3" applyFont="1" applyAlignment="1">
      <alignment horizontal="right"/>
    </xf>
    <xf numFmtId="0" fontId="18" fillId="2" borderId="6" xfId="3" applyFont="1" applyFill="1" applyBorder="1" applyAlignment="1">
      <alignment horizontal="left" vertical="center" indent="2"/>
    </xf>
    <xf numFmtId="0" fontId="18" fillId="2" borderId="6" xfId="3" applyFont="1" applyFill="1" applyBorder="1" applyAlignment="1">
      <alignment horizontal="center" vertical="center"/>
    </xf>
    <xf numFmtId="164" fontId="18" fillId="2" borderId="6" xfId="3" applyNumberFormat="1" applyFont="1" applyFill="1" applyBorder="1" applyAlignment="1">
      <alignment horizontal="center" vertical="center"/>
    </xf>
    <xf numFmtId="0" fontId="18" fillId="7" borderId="6" xfId="3" applyFont="1" applyFill="1" applyBorder="1" applyAlignment="1">
      <alignment horizontal="center" vertical="center"/>
    </xf>
    <xf numFmtId="164" fontId="22" fillId="8" borderId="6" xfId="3" applyNumberFormat="1" applyFont="1" applyFill="1" applyBorder="1" applyAlignment="1">
      <alignment vertical="center"/>
    </xf>
    <xf numFmtId="0" fontId="15" fillId="0" borderId="0" xfId="3" applyFont="1" applyAlignment="1">
      <alignment horizontal="right" vertical="center"/>
    </xf>
    <xf numFmtId="0" fontId="8" fillId="0" borderId="2" xfId="3" applyFont="1" applyBorder="1"/>
    <xf numFmtId="0" fontId="8" fillId="0" borderId="1" xfId="3" applyFont="1" applyBorder="1"/>
    <xf numFmtId="0" fontId="18" fillId="0" borderId="6" xfId="3" applyFont="1" applyBorder="1" applyAlignment="1">
      <alignment horizontal="left" vertical="center" indent="2"/>
    </xf>
    <xf numFmtId="164" fontId="18" fillId="3" borderId="6" xfId="3" applyNumberFormat="1" applyFont="1" applyFill="1" applyBorder="1" applyAlignment="1">
      <alignment horizontal="center" vertical="center"/>
    </xf>
    <xf numFmtId="0" fontId="12" fillId="3" borderId="7" xfId="3" applyFont="1" applyFill="1" applyBorder="1"/>
    <xf numFmtId="0" fontId="0" fillId="2" borderId="0" xfId="0" applyFill="1"/>
    <xf numFmtId="0" fontId="4" fillId="9" borderId="5" xfId="0" applyFont="1" applyFill="1" applyBorder="1"/>
    <xf numFmtId="0" fontId="3" fillId="2" borderId="5" xfId="0" applyFont="1" applyFill="1" applyBorder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/>
    <xf numFmtId="164" fontId="3" fillId="0" borderId="0" xfId="0" applyNumberFormat="1" applyFont="1"/>
    <xf numFmtId="0" fontId="21" fillId="0" borderId="0" xfId="3" applyFont="1" applyAlignment="1">
      <alignment horizontal="left"/>
    </xf>
    <xf numFmtId="0" fontId="22" fillId="6" borderId="6" xfId="3" applyFont="1" applyFill="1" applyBorder="1" applyAlignment="1">
      <alignment horizontal="right" vertical="center" indent="1"/>
    </xf>
    <xf numFmtId="0" fontId="22" fillId="8" borderId="6" xfId="3" applyFont="1" applyFill="1" applyBorder="1" applyAlignment="1">
      <alignment horizontal="right" vertical="center" indent="1"/>
    </xf>
    <xf numFmtId="0" fontId="26" fillId="0" borderId="0" xfId="2" applyFont="1" applyFill="1" applyBorder="1" applyAlignment="1">
      <alignment horizontal="center" vertical="center"/>
    </xf>
  </cellXfs>
  <cellStyles count="5">
    <cellStyle name="Currency 2" xfId="4" xr:uid="{77201EB5-A2A7-4126-8554-EA71CA0CFB49}"/>
    <cellStyle name="Heading 1 2" xfId="2" xr:uid="{AA014F72-FCE8-423F-8DB2-CAA4C5EB13A1}"/>
    <cellStyle name="Heading 2 2" xfId="1" xr:uid="{659FFCED-A126-4D4F-910D-AFA4E118575B}"/>
    <cellStyle name="Normal" xfId="0" builtinId="0"/>
    <cellStyle name="Normal 2" xfId="3" xr:uid="{28C8EE4C-C234-4832-89F3-2A248D7F80DF}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223631</xdr:colOff>
      <xdr:row>0</xdr:row>
      <xdr:rowOff>91109</xdr:rowOff>
    </xdr:from>
    <xdr:to>
      <xdr:col>1</xdr:col>
      <xdr:colOff>1366630</xdr:colOff>
      <xdr:row>0</xdr:row>
      <xdr:rowOff>1009599</xdr:rowOff>
    </xdr:to>
    <xdr:pic>
      <xdr:nvPicPr>
        <xdr:cNvPr id="4" name="Picture 3" descr="City of Vaughan Arenas - HockeyNeeds">
          <a:extLst>
            <a:ext uri="{FF2B5EF4-FFF2-40B4-BE49-F238E27FC236}">
              <a16:creationId xmlns:a16="http://schemas.microsoft.com/office/drawing/2014/main" id="{6B8F34E4-E636-4348-903E-97FEF15E2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631" y="91109"/>
          <a:ext cx="1383195" cy="918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9F617D7-252F-4B37-83EB-3D5B6AEE7CB9}" name="Table1" displayName="Table1" ref="A2:D67" totalsRowShown="0" headerRowDxfId="5" dataDxfId="4">
  <autoFilter ref="A2:D67" xr:uid="{E9F617D7-252F-4B37-83EB-3D5B6AEE7CB9}"/>
  <tableColumns count="4">
    <tableColumn id="1" xr3:uid="{F98B96FF-3258-4DBC-A352-16928D2C5057}" name="Scientific" dataDxfId="3"/>
    <tableColumn id="2" xr3:uid="{D923E0C3-938A-4590-BF4F-9B5F513E98BC}" name="Common" dataDxfId="2"/>
    <tableColumn id="3" xr3:uid="{36BF5F12-F4E3-434D-8C83-DD757DED1DEB}" name="Category" dataDxfId="1"/>
    <tableColumn id="6" xr3:uid="{B77255E8-B0E6-4EAE-948C-24B1B0F40CAE}" name="Unit Pric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277A0-B5D2-4B62-AF13-7BC9C9643B54}">
  <sheetPr>
    <tabColor theme="4" tint="-0.249977111117893"/>
    <pageSetUpPr fitToPage="1"/>
  </sheetPr>
  <dimension ref="B1:F96"/>
  <sheetViews>
    <sheetView showGridLines="0" topLeftCell="A14" zoomScale="115" zoomScaleNormal="115" workbookViewId="0">
      <selection activeCell="H24" sqref="H24"/>
    </sheetView>
  </sheetViews>
  <sheetFormatPr defaultColWidth="9.1796875" defaultRowHeight="13" outlineLevelRow="1" x14ac:dyDescent="0.3"/>
  <cols>
    <col min="1" max="1" width="3.54296875" style="3" customWidth="1"/>
    <col min="2" max="2" width="35.81640625" style="3" customWidth="1"/>
    <col min="3" max="3" width="28" style="3" customWidth="1"/>
    <col min="4" max="4" width="13.7265625" style="3" customWidth="1"/>
    <col min="5" max="5" width="18.453125" style="3" customWidth="1"/>
    <col min="6" max="6" width="25" style="3" customWidth="1"/>
    <col min="7" max="7" width="3.54296875" style="3" customWidth="1"/>
    <col min="8" max="8" width="13.1796875" style="3" customWidth="1"/>
    <col min="9" max="16384" width="9.1796875" style="3"/>
  </cols>
  <sheetData>
    <row r="1" spans="2:6" s="1" customFormat="1" ht="88.5" customHeight="1" x14ac:dyDescent="0.35">
      <c r="B1"/>
      <c r="C1" s="9"/>
      <c r="D1" s="10"/>
      <c r="E1" s="10"/>
      <c r="F1" s="37" t="s">
        <v>0</v>
      </c>
    </row>
    <row r="2" spans="2:6" ht="15" customHeight="1" x14ac:dyDescent="0.35">
      <c r="B2" s="11" t="s">
        <v>1</v>
      </c>
      <c r="C2" s="2"/>
      <c r="D2" s="12"/>
      <c r="E2" s="12"/>
      <c r="F2" s="12"/>
    </row>
    <row r="3" spans="2:6" ht="14" x14ac:dyDescent="0.3">
      <c r="B3" s="50" t="s">
        <v>2</v>
      </c>
      <c r="C3" s="50"/>
      <c r="D3" s="12"/>
      <c r="E3" s="31" t="s">
        <v>3</v>
      </c>
      <c r="F3" s="18">
        <f ca="1">TODAY()</f>
        <v>45666</v>
      </c>
    </row>
    <row r="4" spans="2:6" x14ac:dyDescent="0.3">
      <c r="B4" s="14"/>
      <c r="C4" s="14"/>
      <c r="D4" s="12"/>
      <c r="E4" s="13"/>
      <c r="F4" s="15"/>
    </row>
    <row r="5" spans="2:6" ht="18.75" customHeight="1" x14ac:dyDescent="0.3">
      <c r="B5" s="6" t="s">
        <v>4</v>
      </c>
      <c r="C5" s="42"/>
      <c r="D5" s="12"/>
      <c r="E5" s="12"/>
      <c r="F5" s="12"/>
    </row>
    <row r="6" spans="2:6" ht="18.75" customHeight="1" x14ac:dyDescent="0.3">
      <c r="B6" s="6" t="s">
        <v>5</v>
      </c>
      <c r="C6" s="42"/>
      <c r="D6" s="12"/>
      <c r="E6" s="6"/>
      <c r="F6" s="12"/>
    </row>
    <row r="7" spans="2:6" ht="12.75" customHeight="1" x14ac:dyDescent="0.3">
      <c r="B7" s="16"/>
      <c r="C7" s="16"/>
      <c r="D7" s="12"/>
      <c r="E7" s="13"/>
      <c r="F7" s="17"/>
    </row>
    <row r="8" spans="2:6" ht="12" customHeight="1" x14ac:dyDescent="0.3">
      <c r="B8" s="4" t="s">
        <v>6</v>
      </c>
      <c r="C8" s="7"/>
      <c r="D8" s="7"/>
      <c r="E8" s="7"/>
      <c r="F8" s="5"/>
    </row>
    <row r="9" spans="2:6" ht="25.5" customHeight="1" x14ac:dyDescent="0.3">
      <c r="B9" s="23" t="s">
        <v>7</v>
      </c>
      <c r="C9" s="7"/>
      <c r="D9" s="7"/>
      <c r="E9" s="7"/>
      <c r="F9" s="5"/>
    </row>
    <row r="10" spans="2:6" s="1" customFormat="1" ht="19" customHeight="1" x14ac:dyDescent="0.35">
      <c r="B10" s="8" t="s">
        <v>8</v>
      </c>
      <c r="C10" s="8" t="s">
        <v>9</v>
      </c>
      <c r="D10" s="8" t="s">
        <v>10</v>
      </c>
      <c r="E10" s="8" t="s">
        <v>11</v>
      </c>
      <c r="F10" s="8" t="s">
        <v>12</v>
      </c>
    </row>
    <row r="11" spans="2:6" ht="19" customHeight="1" x14ac:dyDescent="0.3">
      <c r="B11" s="24"/>
      <c r="C11" s="24" t="s">
        <v>13</v>
      </c>
      <c r="D11" s="24" t="s">
        <v>14</v>
      </c>
      <c r="E11" s="24" t="s">
        <v>13</v>
      </c>
      <c r="F11" s="24" t="s">
        <v>13</v>
      </c>
    </row>
    <row r="12" spans="2:6" ht="19" customHeight="1" x14ac:dyDescent="0.3">
      <c r="B12" s="32" t="s">
        <v>15</v>
      </c>
      <c r="C12" s="35"/>
      <c r="D12" s="25"/>
      <c r="E12" s="34">
        <v>49.61</v>
      </c>
      <c r="F12" s="29">
        <f>D12*E12</f>
        <v>0</v>
      </c>
    </row>
    <row r="13" spans="2:6" ht="19" customHeight="1" x14ac:dyDescent="0.3">
      <c r="B13" s="32" t="s">
        <v>16</v>
      </c>
      <c r="C13" s="35"/>
      <c r="D13" s="25"/>
      <c r="E13" s="34">
        <v>44.39</v>
      </c>
      <c r="F13" s="29">
        <f>D13*E13</f>
        <v>0</v>
      </c>
    </row>
    <row r="14" spans="2:6" ht="19" customHeight="1" x14ac:dyDescent="0.3">
      <c r="B14" s="32" t="s">
        <v>17</v>
      </c>
      <c r="C14" s="35"/>
      <c r="D14" s="25"/>
      <c r="E14" s="34">
        <v>28.88</v>
      </c>
      <c r="F14" s="29">
        <f>D14*E14</f>
        <v>0</v>
      </c>
    </row>
    <row r="15" spans="2:6" ht="19" customHeight="1" x14ac:dyDescent="0.3">
      <c r="B15" s="32" t="s">
        <v>18</v>
      </c>
      <c r="C15" s="33" t="s">
        <v>19</v>
      </c>
      <c r="D15" s="25"/>
      <c r="E15" s="34">
        <v>20</v>
      </c>
      <c r="F15" s="29">
        <f>(D15*E15)*1.0176</f>
        <v>0</v>
      </c>
    </row>
    <row r="16" spans="2:6" ht="19" customHeight="1" x14ac:dyDescent="0.3">
      <c r="B16" s="32" t="s">
        <v>20</v>
      </c>
      <c r="C16" s="33" t="s">
        <v>21</v>
      </c>
      <c r="D16" s="25"/>
      <c r="E16" s="34">
        <v>64</v>
      </c>
      <c r="F16" s="29">
        <f>(D16*E16)*1.0176</f>
        <v>0</v>
      </c>
    </row>
    <row r="17" spans="2:6" ht="19" customHeight="1" x14ac:dyDescent="0.3">
      <c r="B17" s="32" t="s">
        <v>22</v>
      </c>
      <c r="C17" s="35"/>
      <c r="D17" s="25"/>
      <c r="E17" s="34">
        <v>34.96</v>
      </c>
      <c r="F17" s="29">
        <f t="shared" ref="F17" si="0">D17*E17</f>
        <v>0</v>
      </c>
    </row>
    <row r="18" spans="2:6" ht="19" customHeight="1" x14ac:dyDescent="0.3">
      <c r="B18" s="51" t="s">
        <v>23</v>
      </c>
      <c r="C18" s="51"/>
      <c r="D18" s="51"/>
      <c r="E18" s="51"/>
      <c r="F18" s="28">
        <f>SUM(F12:F17)</f>
        <v>0</v>
      </c>
    </row>
    <row r="19" spans="2:6" ht="26.25" customHeight="1" x14ac:dyDescent="0.3">
      <c r="B19" s="23" t="s">
        <v>24</v>
      </c>
      <c r="C19" s="7"/>
      <c r="D19" s="7"/>
      <c r="E19" s="7"/>
      <c r="F19" s="5"/>
    </row>
    <row r="20" spans="2:6" ht="19" customHeight="1" x14ac:dyDescent="0.3">
      <c r="B20" s="8" t="s">
        <v>25</v>
      </c>
      <c r="C20" s="8" t="s">
        <v>26</v>
      </c>
      <c r="D20" s="8" t="s">
        <v>10</v>
      </c>
      <c r="E20" s="8" t="s">
        <v>11</v>
      </c>
      <c r="F20" s="8" t="s">
        <v>12</v>
      </c>
    </row>
    <row r="21" spans="2:6" ht="21" customHeight="1" x14ac:dyDescent="0.3">
      <c r="B21" s="24" t="s">
        <v>27</v>
      </c>
      <c r="C21" s="24" t="s">
        <v>13</v>
      </c>
      <c r="D21" s="24" t="s">
        <v>14</v>
      </c>
      <c r="E21" s="24" t="s">
        <v>13</v>
      </c>
      <c r="F21" s="24" t="s">
        <v>13</v>
      </c>
    </row>
    <row r="22" spans="2:6" ht="21" customHeight="1" x14ac:dyDescent="0.3">
      <c r="B22" s="26"/>
      <c r="C22" s="19" t="str">
        <f>IFERROR(VLOOKUP(B22,Table1[[#All],[Common]:[Unit Price]],2,FALSE),"")</f>
        <v/>
      </c>
      <c r="D22" s="25"/>
      <c r="E22" s="27">
        <f>IFERROR(VLOOKUP(B22,Table1[[#All],[Common]:[Unit Price]],3,FALSE),0)</f>
        <v>0</v>
      </c>
      <c r="F22" s="29">
        <f t="shared" ref="F22:F33" si="1">(D22*E22)*1.0176</f>
        <v>0</v>
      </c>
    </row>
    <row r="23" spans="2:6" ht="21" customHeight="1" x14ac:dyDescent="0.3">
      <c r="B23" s="26"/>
      <c r="C23" s="19" t="str">
        <f>IFERROR(VLOOKUP(B23,Table1[[#All],[Common]:[Unit Price]],2,FALSE),"")</f>
        <v/>
      </c>
      <c r="D23" s="25"/>
      <c r="E23" s="27">
        <f>IFERROR(VLOOKUP(B23,Table1[[#All],[Common]:[Unit Price]],3,FALSE),0)</f>
        <v>0</v>
      </c>
      <c r="F23" s="29">
        <f t="shared" si="1"/>
        <v>0</v>
      </c>
    </row>
    <row r="24" spans="2:6" ht="21" customHeight="1" x14ac:dyDescent="0.3">
      <c r="B24" s="26"/>
      <c r="C24" s="19" t="str">
        <f>IFERROR(VLOOKUP(B24,Table1[[#All],[Common]:[Unit Price]],2,FALSE),"")</f>
        <v/>
      </c>
      <c r="D24" s="25"/>
      <c r="E24" s="27">
        <f>IFERROR(VLOOKUP(B24,Table1[[#All],[Common]:[Unit Price]],3,FALSE),0)</f>
        <v>0</v>
      </c>
      <c r="F24" s="29">
        <f t="shared" si="1"/>
        <v>0</v>
      </c>
    </row>
    <row r="25" spans="2:6" ht="21" customHeight="1" x14ac:dyDescent="0.3">
      <c r="B25" s="26"/>
      <c r="C25" s="19" t="str">
        <f>IFERROR(VLOOKUP(B25,Table1[[#All],[Common]:[Unit Price]],2,FALSE),"")</f>
        <v/>
      </c>
      <c r="D25" s="25"/>
      <c r="E25" s="27">
        <f>IFERROR(VLOOKUP(B25,Table1[[#All],[Common]:[Unit Price]],3,FALSE),0)</f>
        <v>0</v>
      </c>
      <c r="F25" s="29">
        <f t="shared" si="1"/>
        <v>0</v>
      </c>
    </row>
    <row r="26" spans="2:6" ht="21" customHeight="1" x14ac:dyDescent="0.3">
      <c r="B26" s="26"/>
      <c r="C26" s="19" t="str">
        <f>IFERROR(VLOOKUP(B26,Table1[[#All],[Common]:[Unit Price]],2,FALSE),"")</f>
        <v/>
      </c>
      <c r="D26" s="25"/>
      <c r="E26" s="27">
        <f>IFERROR(VLOOKUP(B26,Table1[[#All],[Common]:[Unit Price]],3,FALSE),0)</f>
        <v>0</v>
      </c>
      <c r="F26" s="29">
        <f t="shared" si="1"/>
        <v>0</v>
      </c>
    </row>
    <row r="27" spans="2:6" ht="21" customHeight="1" x14ac:dyDescent="0.3">
      <c r="B27" s="26"/>
      <c r="C27" s="19" t="str">
        <f>IFERROR(VLOOKUP(B27,Table1[[#All],[Common]:[Unit Price]],2,FALSE),"")</f>
        <v/>
      </c>
      <c r="D27" s="25"/>
      <c r="E27" s="27">
        <f>IFERROR(VLOOKUP(B27,Table1[[#All],[Common]:[Unit Price]],3,FALSE),0)</f>
        <v>0</v>
      </c>
      <c r="F27" s="29">
        <f t="shared" si="1"/>
        <v>0</v>
      </c>
    </row>
    <row r="28" spans="2:6" ht="21" customHeight="1" x14ac:dyDescent="0.3">
      <c r="B28" s="26"/>
      <c r="C28" s="19" t="str">
        <f>IFERROR(VLOOKUP(B28,Table1[[#All],[Common]:[Unit Price]],2,FALSE),"")</f>
        <v/>
      </c>
      <c r="D28" s="25"/>
      <c r="E28" s="27">
        <f>IFERROR(VLOOKUP(B28,Table1[[#All],[Common]:[Unit Price]],3,FALSE),0)</f>
        <v>0</v>
      </c>
      <c r="F28" s="29">
        <f t="shared" si="1"/>
        <v>0</v>
      </c>
    </row>
    <row r="29" spans="2:6" ht="21" customHeight="1" x14ac:dyDescent="0.3">
      <c r="B29" s="26"/>
      <c r="C29" s="19" t="str">
        <f>IFERROR(VLOOKUP(B29,Table1[[#All],[Common]:[Unit Price]],2,FALSE),"")</f>
        <v/>
      </c>
      <c r="D29" s="25"/>
      <c r="E29" s="27">
        <f>IFERROR(VLOOKUP(B29,Table1[[#All],[Common]:[Unit Price]],3,FALSE),0)</f>
        <v>0</v>
      </c>
      <c r="F29" s="29">
        <f t="shared" si="1"/>
        <v>0</v>
      </c>
    </row>
    <row r="30" spans="2:6" ht="21" customHeight="1" x14ac:dyDescent="0.3">
      <c r="B30" s="26"/>
      <c r="C30" s="19" t="str">
        <f>IFERROR(VLOOKUP(B30,Table1[[#All],[Common]:[Unit Price]],2,FALSE),"")</f>
        <v/>
      </c>
      <c r="D30" s="25"/>
      <c r="E30" s="27">
        <f>IFERROR(VLOOKUP(B30,Table1[[#All],[Common]:[Unit Price]],3,FALSE),0)</f>
        <v>0</v>
      </c>
      <c r="F30" s="29">
        <f t="shared" si="1"/>
        <v>0</v>
      </c>
    </row>
    <row r="31" spans="2:6" ht="21" customHeight="1" x14ac:dyDescent="0.3">
      <c r="B31" s="26"/>
      <c r="C31" s="19" t="str">
        <f>IFERROR(VLOOKUP(B31,Table1[[#All],[Common]:[Unit Price]],2,FALSE),"")</f>
        <v/>
      </c>
      <c r="D31" s="25"/>
      <c r="E31" s="27">
        <f>IFERROR(VLOOKUP(B31,Table1[[#All],[Common]:[Unit Price]],3,FALSE),0)</f>
        <v>0</v>
      </c>
      <c r="F31" s="29">
        <f t="shared" si="1"/>
        <v>0</v>
      </c>
    </row>
    <row r="32" spans="2:6" ht="21" customHeight="1" x14ac:dyDescent="0.3">
      <c r="B32" s="26"/>
      <c r="C32" s="19" t="str">
        <f>IFERROR(VLOOKUP(B32,Table1[[#All],[Common]:[Unit Price]],2,FALSE),"")</f>
        <v/>
      </c>
      <c r="D32" s="25"/>
      <c r="E32" s="27">
        <f>IFERROR(VLOOKUP(B32,Table1[[#All],[Common]:[Unit Price]],3,FALSE),0)</f>
        <v>0</v>
      </c>
      <c r="F32" s="29">
        <f t="shared" si="1"/>
        <v>0</v>
      </c>
    </row>
    <row r="33" spans="2:6" ht="21" customHeight="1" x14ac:dyDescent="0.3">
      <c r="B33" s="26"/>
      <c r="C33" s="19" t="str">
        <f>IFERROR(VLOOKUP(B33,Table1[[#All],[Common]:[Unit Price]],2,FALSE),"")</f>
        <v/>
      </c>
      <c r="D33" s="25"/>
      <c r="E33" s="27">
        <f>IFERROR(VLOOKUP(B33,Table1[[#All],[Common]:[Unit Price]],3,FALSE),0)</f>
        <v>0</v>
      </c>
      <c r="F33" s="29">
        <f t="shared" si="1"/>
        <v>0</v>
      </c>
    </row>
    <row r="34" spans="2:6" ht="21" customHeight="1" x14ac:dyDescent="0.3">
      <c r="B34" s="26"/>
      <c r="C34" s="19" t="str">
        <f>IFERROR(VLOOKUP(B34,Table1[[#All],[Common]:[Unit Price]],2,FALSE),"")</f>
        <v/>
      </c>
      <c r="D34" s="25"/>
      <c r="E34" s="27">
        <f>IFERROR(VLOOKUP(B34,Table1[[#All],[Common]:[Unit Price]],3,FALSE),0)</f>
        <v>0</v>
      </c>
      <c r="F34" s="29">
        <f t="shared" ref="F34:F41" si="2">(D34*E34)*1.0176</f>
        <v>0</v>
      </c>
    </row>
    <row r="35" spans="2:6" ht="21" customHeight="1" x14ac:dyDescent="0.3">
      <c r="B35" s="26"/>
      <c r="C35" s="19" t="str">
        <f>IFERROR(VLOOKUP(B35,Table1[[#All],[Common]:[Unit Price]],2,FALSE),"")</f>
        <v/>
      </c>
      <c r="D35" s="25"/>
      <c r="E35" s="27">
        <f>IFERROR(VLOOKUP(B35,Table1[[#All],[Common]:[Unit Price]],3,FALSE),0)</f>
        <v>0</v>
      </c>
      <c r="F35" s="29">
        <f t="shared" si="2"/>
        <v>0</v>
      </c>
    </row>
    <row r="36" spans="2:6" ht="21" customHeight="1" x14ac:dyDescent="0.3">
      <c r="B36" s="26"/>
      <c r="C36" s="19" t="str">
        <f>IFERROR(VLOOKUP(B36,Table1[[#All],[Common]:[Unit Price]],2,FALSE),"")</f>
        <v/>
      </c>
      <c r="D36" s="25"/>
      <c r="E36" s="27">
        <f>IFERROR(VLOOKUP(B36,Table1[[#All],[Common]:[Unit Price]],3,FALSE),0)</f>
        <v>0</v>
      </c>
      <c r="F36" s="29">
        <f t="shared" si="2"/>
        <v>0</v>
      </c>
    </row>
    <row r="37" spans="2:6" ht="19" customHeight="1" x14ac:dyDescent="0.3">
      <c r="B37" s="26"/>
      <c r="C37" s="19" t="str">
        <f>IFERROR(VLOOKUP(B37,Table1[[#All],[Common]:[Unit Price]],2,FALSE),"")</f>
        <v/>
      </c>
      <c r="D37" s="25"/>
      <c r="E37" s="27">
        <f>IFERROR(VLOOKUP(B37,Table1[[#All],[Common]:[Unit Price]],3,FALSE),0)</f>
        <v>0</v>
      </c>
      <c r="F37" s="29">
        <f t="shared" si="2"/>
        <v>0</v>
      </c>
    </row>
    <row r="38" spans="2:6" ht="19" customHeight="1" x14ac:dyDescent="0.3">
      <c r="B38" s="26"/>
      <c r="C38" s="19" t="str">
        <f>IFERROR(VLOOKUP(B38,Table1[[#All],[Common]:[Unit Price]],2,FALSE),"")</f>
        <v/>
      </c>
      <c r="D38" s="25"/>
      <c r="E38" s="27">
        <f>IFERROR(VLOOKUP(B38,Table1[[#All],[Common]:[Unit Price]],3,FALSE),0)</f>
        <v>0</v>
      </c>
      <c r="F38" s="29">
        <f t="shared" si="2"/>
        <v>0</v>
      </c>
    </row>
    <row r="39" spans="2:6" ht="19" customHeight="1" x14ac:dyDescent="0.3">
      <c r="B39" s="26"/>
      <c r="C39" s="19" t="str">
        <f>IFERROR(VLOOKUP(B39,Table1[[#All],[Common]:[Unit Price]],2,FALSE),"")</f>
        <v/>
      </c>
      <c r="D39" s="25"/>
      <c r="E39" s="27">
        <f>IFERROR(VLOOKUP(B39,Table1[[#All],[Common]:[Unit Price]],3,FALSE),0)</f>
        <v>0</v>
      </c>
      <c r="F39" s="29">
        <f t="shared" si="2"/>
        <v>0</v>
      </c>
    </row>
    <row r="40" spans="2:6" ht="19" customHeight="1" x14ac:dyDescent="0.3">
      <c r="B40" s="26"/>
      <c r="C40" s="19" t="str">
        <f>IFERROR(VLOOKUP(B40,Table1[[#All],[Common]:[Unit Price]],2,FALSE),"")</f>
        <v/>
      </c>
      <c r="D40" s="25"/>
      <c r="E40" s="27">
        <f>IFERROR(VLOOKUP(B40,Table1[[#All],[Common]:[Unit Price]],3,FALSE),0)</f>
        <v>0</v>
      </c>
      <c r="F40" s="29">
        <f t="shared" si="2"/>
        <v>0</v>
      </c>
    </row>
    <row r="41" spans="2:6" ht="19" hidden="1" customHeight="1" outlineLevel="1" x14ac:dyDescent="0.3">
      <c r="B41" s="26"/>
      <c r="C41" s="19" t="str">
        <f>IFERROR(VLOOKUP(B41,Table1[[#All],[Common]:[Unit Price]],2,FALSE),"")</f>
        <v/>
      </c>
      <c r="D41" s="25"/>
      <c r="E41" s="27">
        <f>IFERROR(VLOOKUP(B41,Table1[[#All],[Common]:[Unit Price]],3,FALSE),0)</f>
        <v>0</v>
      </c>
      <c r="F41" s="29">
        <f t="shared" si="2"/>
        <v>0</v>
      </c>
    </row>
    <row r="42" spans="2:6" ht="19" hidden="1" customHeight="1" outlineLevel="1" x14ac:dyDescent="0.3">
      <c r="B42" s="26"/>
      <c r="C42" s="19" t="str">
        <f>IFERROR(VLOOKUP(B42,Table1[[#All],[Common]:[Unit Price]],2,FALSE),"")</f>
        <v/>
      </c>
      <c r="D42" s="25"/>
      <c r="E42" s="27">
        <f>IFERROR(VLOOKUP(B42,Table1[[#All],[Common]:[Unit Price]],3,FALSE),0)</f>
        <v>0</v>
      </c>
      <c r="F42" s="29">
        <f t="shared" ref="F42:F48" si="3">(D42*E42)*1.0176</f>
        <v>0</v>
      </c>
    </row>
    <row r="43" spans="2:6" ht="19" hidden="1" customHeight="1" outlineLevel="1" x14ac:dyDescent="0.3">
      <c r="B43" s="26"/>
      <c r="C43" s="19" t="str">
        <f>IFERROR(VLOOKUP(B43,Table1[[#All],[Common]:[Unit Price]],2,FALSE),"")</f>
        <v/>
      </c>
      <c r="D43" s="25"/>
      <c r="E43" s="27">
        <f>IFERROR(VLOOKUP(B43,Table1[[#All],[Common]:[Unit Price]],3,FALSE),0)</f>
        <v>0</v>
      </c>
      <c r="F43" s="29">
        <f t="shared" si="3"/>
        <v>0</v>
      </c>
    </row>
    <row r="44" spans="2:6" ht="19" hidden="1" customHeight="1" outlineLevel="1" x14ac:dyDescent="0.3">
      <c r="B44" s="26"/>
      <c r="C44" s="19" t="str">
        <f>IFERROR(VLOOKUP(B44,Table1[[#All],[Common]:[Unit Price]],2,FALSE),"")</f>
        <v/>
      </c>
      <c r="D44" s="25"/>
      <c r="E44" s="27">
        <f>IFERROR(VLOOKUP(B44,Table1[[#All],[Common]:[Unit Price]],3,FALSE),0)</f>
        <v>0</v>
      </c>
      <c r="F44" s="29">
        <f t="shared" si="3"/>
        <v>0</v>
      </c>
    </row>
    <row r="45" spans="2:6" ht="19" hidden="1" customHeight="1" outlineLevel="1" x14ac:dyDescent="0.3">
      <c r="B45" s="26"/>
      <c r="C45" s="19" t="str">
        <f>IFERROR(VLOOKUP(B45,Table1[[#All],[Common]:[Unit Price]],2,FALSE),"")</f>
        <v/>
      </c>
      <c r="D45" s="25"/>
      <c r="E45" s="27">
        <f>IFERROR(VLOOKUP(B45,Table1[[#All],[Common]:[Unit Price]],3,FALSE),0)</f>
        <v>0</v>
      </c>
      <c r="F45" s="29">
        <f t="shared" si="3"/>
        <v>0</v>
      </c>
    </row>
    <row r="46" spans="2:6" ht="19" hidden="1" customHeight="1" outlineLevel="1" x14ac:dyDescent="0.3">
      <c r="B46" s="26"/>
      <c r="C46" s="19" t="str">
        <f>IFERROR(VLOOKUP(B46,Table1[[#All],[Common]:[Unit Price]],2,FALSE),"")</f>
        <v/>
      </c>
      <c r="D46" s="25"/>
      <c r="E46" s="27">
        <f>IFERROR(VLOOKUP(B46,Table1[[#All],[Common]:[Unit Price]],3,FALSE),0)</f>
        <v>0</v>
      </c>
      <c r="F46" s="29">
        <f t="shared" si="3"/>
        <v>0</v>
      </c>
    </row>
    <row r="47" spans="2:6" ht="19" hidden="1" customHeight="1" outlineLevel="1" x14ac:dyDescent="0.3">
      <c r="B47" s="26"/>
      <c r="C47" s="19" t="str">
        <f>IFERROR(VLOOKUP(B47,Table1[[#All],[Common]:[Unit Price]],2,FALSE),"")</f>
        <v/>
      </c>
      <c r="D47" s="25"/>
      <c r="E47" s="27">
        <f>IFERROR(VLOOKUP(B47,Table1[[#All],[Common]:[Unit Price]],3,FALSE),0)</f>
        <v>0</v>
      </c>
      <c r="F47" s="29">
        <f t="shared" si="3"/>
        <v>0</v>
      </c>
    </row>
    <row r="48" spans="2:6" ht="19" hidden="1" customHeight="1" outlineLevel="1" x14ac:dyDescent="0.3">
      <c r="B48" s="26"/>
      <c r="C48" s="19" t="str">
        <f>IFERROR(VLOOKUP(B48,Table1[[#All],[Common]:[Unit Price]],2,FALSE),"")</f>
        <v/>
      </c>
      <c r="D48" s="25"/>
      <c r="E48" s="27">
        <f>IFERROR(VLOOKUP(B48,Table1[[#All],[Common]:[Unit Price]],3,FALSE),0)</f>
        <v>0</v>
      </c>
      <c r="F48" s="29">
        <f t="shared" si="3"/>
        <v>0</v>
      </c>
    </row>
    <row r="49" spans="2:6" ht="19" hidden="1" customHeight="1" outlineLevel="1" x14ac:dyDescent="0.3">
      <c r="B49" s="26"/>
      <c r="C49" s="19" t="str">
        <f>IFERROR(VLOOKUP(B49,Table1[[#All],[Common]:[Unit Price]],2,FALSE),"")</f>
        <v/>
      </c>
      <c r="D49" s="25"/>
      <c r="E49" s="27">
        <f>IFERROR(VLOOKUP(B49,Table1[[#All],[Common]:[Unit Price]],3,FALSE),0)</f>
        <v>0</v>
      </c>
      <c r="F49" s="29">
        <f>(D49*E49)*1.0176</f>
        <v>0</v>
      </c>
    </row>
    <row r="50" spans="2:6" ht="19" customHeight="1" collapsed="1" x14ac:dyDescent="0.3">
      <c r="B50" s="26"/>
      <c r="C50" s="19" t="str">
        <f>IFERROR(VLOOKUP(B50,Table1[[#All],[Common]:[Unit Price]],2,FALSE),"")</f>
        <v/>
      </c>
      <c r="D50" s="25"/>
      <c r="E50" s="27">
        <f>IFERROR(VLOOKUP(B50,Table1[[#All],[Common]:[Unit Price]],3,FALSE),0)</f>
        <v>0</v>
      </c>
      <c r="F50" s="29">
        <f t="shared" ref="F50:F70" si="4">(D50*E50)*1.0176</f>
        <v>0</v>
      </c>
    </row>
    <row r="51" spans="2:6" ht="19" customHeight="1" outlineLevel="1" x14ac:dyDescent="0.3">
      <c r="B51" s="26"/>
      <c r="C51" s="25"/>
      <c r="D51" s="25"/>
      <c r="E51" s="41"/>
      <c r="F51" s="29">
        <f t="shared" si="4"/>
        <v>0</v>
      </c>
    </row>
    <row r="52" spans="2:6" ht="19" customHeight="1" outlineLevel="1" x14ac:dyDescent="0.3">
      <c r="B52" s="26"/>
      <c r="C52" s="25"/>
      <c r="D52" s="25"/>
      <c r="E52" s="41"/>
      <c r="F52" s="29">
        <f t="shared" si="4"/>
        <v>0</v>
      </c>
    </row>
    <row r="53" spans="2:6" ht="19" customHeight="1" outlineLevel="1" x14ac:dyDescent="0.3">
      <c r="B53" s="26"/>
      <c r="C53" s="25"/>
      <c r="D53" s="25"/>
      <c r="E53" s="41"/>
      <c r="F53" s="29">
        <f t="shared" si="4"/>
        <v>0</v>
      </c>
    </row>
    <row r="54" spans="2:6" ht="19" customHeight="1" outlineLevel="1" x14ac:dyDescent="0.3">
      <c r="B54" s="26"/>
      <c r="C54" s="25"/>
      <c r="D54" s="25"/>
      <c r="E54" s="41"/>
      <c r="F54" s="29">
        <f t="shared" si="4"/>
        <v>0</v>
      </c>
    </row>
    <row r="55" spans="2:6" ht="19" customHeight="1" outlineLevel="1" x14ac:dyDescent="0.3">
      <c r="B55" s="26"/>
      <c r="C55" s="25"/>
      <c r="D55" s="25"/>
      <c r="E55" s="41"/>
      <c r="F55" s="29">
        <f t="shared" si="4"/>
        <v>0</v>
      </c>
    </row>
    <row r="56" spans="2:6" ht="19" customHeight="1" outlineLevel="1" x14ac:dyDescent="0.3">
      <c r="B56" s="26"/>
      <c r="C56" s="25"/>
      <c r="D56" s="25"/>
      <c r="E56" s="41"/>
      <c r="F56" s="29">
        <f t="shared" si="4"/>
        <v>0</v>
      </c>
    </row>
    <row r="57" spans="2:6" ht="19" customHeight="1" outlineLevel="1" x14ac:dyDescent="0.3">
      <c r="B57" s="26"/>
      <c r="C57" s="25"/>
      <c r="D57" s="25"/>
      <c r="E57" s="41"/>
      <c r="F57" s="29">
        <f t="shared" si="4"/>
        <v>0</v>
      </c>
    </row>
    <row r="58" spans="2:6" ht="19" customHeight="1" outlineLevel="1" x14ac:dyDescent="0.3">
      <c r="B58" s="26"/>
      <c r="C58" s="25"/>
      <c r="D58" s="25"/>
      <c r="E58" s="41"/>
      <c r="F58" s="29">
        <f t="shared" si="4"/>
        <v>0</v>
      </c>
    </row>
    <row r="59" spans="2:6" ht="19" customHeight="1" outlineLevel="1" x14ac:dyDescent="0.3">
      <c r="B59" s="26"/>
      <c r="C59" s="25"/>
      <c r="D59" s="25"/>
      <c r="E59" s="41"/>
      <c r="F59" s="29">
        <f t="shared" si="4"/>
        <v>0</v>
      </c>
    </row>
    <row r="60" spans="2:6" ht="19" customHeight="1" outlineLevel="1" x14ac:dyDescent="0.3">
      <c r="B60" s="26"/>
      <c r="C60" s="25"/>
      <c r="D60" s="25"/>
      <c r="E60" s="41"/>
      <c r="F60" s="29">
        <f t="shared" si="4"/>
        <v>0</v>
      </c>
    </row>
    <row r="61" spans="2:6" ht="19" customHeight="1" outlineLevel="1" x14ac:dyDescent="0.3">
      <c r="B61" s="26"/>
      <c r="C61" s="25"/>
      <c r="D61" s="25"/>
      <c r="E61" s="41"/>
      <c r="F61" s="29">
        <f t="shared" si="4"/>
        <v>0</v>
      </c>
    </row>
    <row r="62" spans="2:6" ht="19" customHeight="1" outlineLevel="1" x14ac:dyDescent="0.3">
      <c r="B62" s="26"/>
      <c r="C62" s="25"/>
      <c r="D62" s="25"/>
      <c r="E62" s="41"/>
      <c r="F62" s="29">
        <f t="shared" si="4"/>
        <v>0</v>
      </c>
    </row>
    <row r="63" spans="2:6" ht="19" customHeight="1" outlineLevel="1" x14ac:dyDescent="0.3">
      <c r="B63" s="26"/>
      <c r="C63" s="25"/>
      <c r="D63" s="25"/>
      <c r="E63" s="41"/>
      <c r="F63" s="29">
        <f t="shared" si="4"/>
        <v>0</v>
      </c>
    </row>
    <row r="64" spans="2:6" ht="19" customHeight="1" outlineLevel="1" x14ac:dyDescent="0.3">
      <c r="B64" s="26"/>
      <c r="C64" s="25"/>
      <c r="D64" s="25"/>
      <c r="E64" s="41"/>
      <c r="F64" s="29">
        <f t="shared" si="4"/>
        <v>0</v>
      </c>
    </row>
    <row r="65" spans="2:6" ht="19" customHeight="1" outlineLevel="1" x14ac:dyDescent="0.3">
      <c r="B65" s="26"/>
      <c r="C65" s="25"/>
      <c r="D65" s="25"/>
      <c r="E65" s="41"/>
      <c r="F65" s="29">
        <f t="shared" si="4"/>
        <v>0</v>
      </c>
    </row>
    <row r="66" spans="2:6" ht="19" customHeight="1" outlineLevel="1" x14ac:dyDescent="0.3">
      <c r="B66" s="26"/>
      <c r="C66" s="25"/>
      <c r="D66" s="25"/>
      <c r="E66" s="41"/>
      <c r="F66" s="29">
        <f t="shared" si="4"/>
        <v>0</v>
      </c>
    </row>
    <row r="67" spans="2:6" ht="19" customHeight="1" outlineLevel="1" x14ac:dyDescent="0.3">
      <c r="B67" s="26"/>
      <c r="C67" s="25"/>
      <c r="D67" s="25"/>
      <c r="E67" s="41"/>
      <c r="F67" s="29">
        <f t="shared" si="4"/>
        <v>0</v>
      </c>
    </row>
    <row r="68" spans="2:6" ht="19" customHeight="1" outlineLevel="1" x14ac:dyDescent="0.3">
      <c r="B68" s="26"/>
      <c r="C68" s="25"/>
      <c r="D68" s="25"/>
      <c r="E68" s="41"/>
      <c r="F68" s="29">
        <f t="shared" si="4"/>
        <v>0</v>
      </c>
    </row>
    <row r="69" spans="2:6" ht="19" customHeight="1" outlineLevel="1" x14ac:dyDescent="0.3">
      <c r="B69" s="26"/>
      <c r="C69" s="25"/>
      <c r="D69" s="25"/>
      <c r="E69" s="41"/>
      <c r="F69" s="29">
        <f t="shared" si="4"/>
        <v>0</v>
      </c>
    </row>
    <row r="70" spans="2:6" ht="19" customHeight="1" outlineLevel="1" x14ac:dyDescent="0.3">
      <c r="B70" s="26"/>
      <c r="C70" s="25"/>
      <c r="D70" s="25"/>
      <c r="E70" s="41"/>
      <c r="F70" s="29">
        <f t="shared" si="4"/>
        <v>0</v>
      </c>
    </row>
    <row r="71" spans="2:6" ht="19" customHeight="1" x14ac:dyDescent="0.3">
      <c r="B71" s="51" t="s">
        <v>28</v>
      </c>
      <c r="C71" s="51"/>
      <c r="D71" s="51"/>
      <c r="E71" s="51"/>
      <c r="F71" s="28">
        <f>SUM(F22:F70)</f>
        <v>0</v>
      </c>
    </row>
    <row r="72" spans="2:6" ht="25.5" customHeight="1" x14ac:dyDescent="0.3">
      <c r="B72" s="23" t="s">
        <v>29</v>
      </c>
      <c r="C72" s="7"/>
      <c r="D72" s="7"/>
      <c r="E72" s="7"/>
      <c r="F72" s="5"/>
    </row>
    <row r="73" spans="2:6" ht="19" customHeight="1" x14ac:dyDescent="0.3">
      <c r="B73" s="8" t="s">
        <v>8</v>
      </c>
      <c r="C73" s="8" t="s">
        <v>30</v>
      </c>
      <c r="D73" s="8" t="s">
        <v>10</v>
      </c>
      <c r="E73" s="8" t="s">
        <v>11</v>
      </c>
      <c r="F73" s="8" t="s">
        <v>12</v>
      </c>
    </row>
    <row r="74" spans="2:6" ht="19" customHeight="1" x14ac:dyDescent="0.3">
      <c r="B74" s="24" t="s">
        <v>13</v>
      </c>
      <c r="C74" s="24" t="s">
        <v>14</v>
      </c>
      <c r="D74" s="24" t="s">
        <v>14</v>
      </c>
      <c r="E74" s="24" t="s">
        <v>14</v>
      </c>
      <c r="F74" s="24" t="s">
        <v>13</v>
      </c>
    </row>
    <row r="75" spans="2:6" ht="19" customHeight="1" x14ac:dyDescent="0.3">
      <c r="B75" s="40" t="s">
        <v>31</v>
      </c>
      <c r="C75" s="35"/>
      <c r="D75" s="25"/>
      <c r="E75" s="27">
        <v>150</v>
      </c>
      <c r="F75" s="29">
        <f>D75*E75</f>
        <v>0</v>
      </c>
    </row>
    <row r="76" spans="2:6" ht="19" customHeight="1" x14ac:dyDescent="0.3">
      <c r="B76" s="40" t="s">
        <v>32</v>
      </c>
      <c r="C76" s="25"/>
      <c r="D76" s="25"/>
      <c r="E76" s="41"/>
      <c r="F76" s="29">
        <f>D76*E76</f>
        <v>0</v>
      </c>
    </row>
    <row r="77" spans="2:6" ht="19" customHeight="1" x14ac:dyDescent="0.3">
      <c r="B77" s="40" t="s">
        <v>33</v>
      </c>
      <c r="C77" s="25"/>
      <c r="D77" s="25"/>
      <c r="E77" s="41"/>
      <c r="F77" s="29">
        <f>D77*E77</f>
        <v>0</v>
      </c>
    </row>
    <row r="78" spans="2:6" ht="19" customHeight="1" x14ac:dyDescent="0.3">
      <c r="B78" s="40" t="s">
        <v>34</v>
      </c>
      <c r="C78" s="25"/>
      <c r="D78" s="25"/>
      <c r="E78" s="41"/>
      <c r="F78" s="29">
        <f>D78*E78</f>
        <v>0</v>
      </c>
    </row>
    <row r="79" spans="2:6" ht="19" customHeight="1" x14ac:dyDescent="0.3">
      <c r="B79" s="40" t="s">
        <v>35</v>
      </c>
      <c r="C79" s="25"/>
      <c r="D79" s="25"/>
      <c r="E79" s="41"/>
      <c r="F79" s="29">
        <f t="shared" ref="F79:F82" si="5">D79*E79</f>
        <v>0</v>
      </c>
    </row>
    <row r="80" spans="2:6" ht="19" customHeight="1" x14ac:dyDescent="0.3">
      <c r="B80" s="40" t="s">
        <v>36</v>
      </c>
      <c r="C80" s="25"/>
      <c r="D80" s="25"/>
      <c r="E80" s="41"/>
      <c r="F80" s="29">
        <f t="shared" si="5"/>
        <v>0</v>
      </c>
    </row>
    <row r="81" spans="2:6" ht="19" customHeight="1" x14ac:dyDescent="0.3">
      <c r="B81" s="40" t="s">
        <v>37</v>
      </c>
      <c r="C81" s="25"/>
      <c r="D81" s="25"/>
      <c r="E81" s="41"/>
      <c r="F81" s="29">
        <f t="shared" si="5"/>
        <v>0</v>
      </c>
    </row>
    <row r="82" spans="2:6" ht="19" customHeight="1" x14ac:dyDescent="0.3">
      <c r="B82" s="40" t="s">
        <v>38</v>
      </c>
      <c r="C82" s="25"/>
      <c r="D82" s="25"/>
      <c r="E82" s="41"/>
      <c r="F82" s="29">
        <f t="shared" si="5"/>
        <v>0</v>
      </c>
    </row>
    <row r="83" spans="2:6" ht="19" customHeight="1" x14ac:dyDescent="0.3">
      <c r="B83" s="51" t="s">
        <v>39</v>
      </c>
      <c r="C83" s="51"/>
      <c r="D83" s="51"/>
      <c r="E83" s="51"/>
      <c r="F83" s="28">
        <f>SUM(F75:F82)*1.0176</f>
        <v>0</v>
      </c>
    </row>
    <row r="84" spans="2:6" ht="19" customHeight="1" x14ac:dyDescent="0.3">
      <c r="B84" s="30"/>
      <c r="C84" s="30"/>
      <c r="D84" s="30"/>
      <c r="E84" s="30"/>
      <c r="F84" s="21"/>
    </row>
    <row r="85" spans="2:6" ht="19" customHeight="1" x14ac:dyDescent="0.3">
      <c r="B85" s="52" t="s">
        <v>40</v>
      </c>
      <c r="C85" s="52"/>
      <c r="D85" s="52"/>
      <c r="E85" s="52"/>
      <c r="F85" s="36">
        <f>SUM(F18+F71+F83)</f>
        <v>0</v>
      </c>
    </row>
    <row r="86" spans="2:6" ht="19" customHeight="1" x14ac:dyDescent="0.3">
      <c r="B86" s="20"/>
      <c r="C86" s="20"/>
      <c r="D86" s="20"/>
      <c r="E86" s="20"/>
      <c r="F86" s="22"/>
    </row>
    <row r="87" spans="2:6" ht="18.75" customHeight="1" x14ac:dyDescent="0.3">
      <c r="B87" s="23" t="s">
        <v>41</v>
      </c>
      <c r="C87" s="7"/>
      <c r="D87" s="7"/>
      <c r="E87" s="7"/>
      <c r="F87" s="5"/>
    </row>
    <row r="88" spans="2:6" ht="18.75" customHeight="1" x14ac:dyDescent="0.3">
      <c r="B88" s="8" t="s">
        <v>8</v>
      </c>
      <c r="C88" s="8" t="s">
        <v>42</v>
      </c>
      <c r="D88" s="8" t="s">
        <v>10</v>
      </c>
      <c r="E88" s="8" t="s">
        <v>11</v>
      </c>
      <c r="F88" s="8" t="s">
        <v>12</v>
      </c>
    </row>
    <row r="89" spans="2:6" ht="18.75" customHeight="1" x14ac:dyDescent="0.3">
      <c r="B89" s="24" t="s">
        <v>14</v>
      </c>
      <c r="C89" s="24" t="s">
        <v>14</v>
      </c>
      <c r="D89" s="24" t="s">
        <v>14</v>
      </c>
      <c r="E89" s="24" t="s">
        <v>14</v>
      </c>
      <c r="F89" s="24" t="s">
        <v>13</v>
      </c>
    </row>
    <row r="90" spans="2:6" ht="18.75" customHeight="1" x14ac:dyDescent="0.3">
      <c r="B90" s="26"/>
      <c r="C90" s="25"/>
      <c r="D90" s="25"/>
      <c r="E90" s="41"/>
      <c r="F90" s="29">
        <f>D90*E90</f>
        <v>0</v>
      </c>
    </row>
    <row r="91" spans="2:6" ht="18.75" customHeight="1" x14ac:dyDescent="0.3">
      <c r="B91" s="26"/>
      <c r="C91" s="25"/>
      <c r="D91" s="25"/>
      <c r="E91" s="41"/>
      <c r="F91" s="29">
        <f>D91*E91</f>
        <v>0</v>
      </c>
    </row>
    <row r="92" spans="2:6" ht="18.75" customHeight="1" x14ac:dyDescent="0.3">
      <c r="B92" s="26"/>
      <c r="C92" s="25"/>
      <c r="D92" s="25"/>
      <c r="E92" s="41"/>
      <c r="F92" s="29">
        <f>D92*E92</f>
        <v>0</v>
      </c>
    </row>
    <row r="93" spans="2:6" ht="18.75" customHeight="1" x14ac:dyDescent="0.3">
      <c r="B93" s="26"/>
      <c r="C93" s="25"/>
      <c r="D93" s="25"/>
      <c r="E93" s="41"/>
      <c r="F93" s="29">
        <f>D93*E93</f>
        <v>0</v>
      </c>
    </row>
    <row r="94" spans="2:6" ht="19.5" customHeight="1" x14ac:dyDescent="0.3">
      <c r="B94" s="51" t="s">
        <v>43</v>
      </c>
      <c r="C94" s="51"/>
      <c r="D94" s="51"/>
      <c r="E94" s="51"/>
      <c r="F94" s="28">
        <f>SUM(F90:F93)</f>
        <v>0</v>
      </c>
    </row>
    <row r="95" spans="2:6" x14ac:dyDescent="0.3">
      <c r="B95" s="39"/>
      <c r="F95" s="38"/>
    </row>
    <row r="96" spans="2:6" ht="18.75" customHeight="1" x14ac:dyDescent="0.3">
      <c r="B96" s="52" t="s">
        <v>44</v>
      </c>
      <c r="C96" s="52"/>
      <c r="D96" s="52"/>
      <c r="E96" s="52"/>
      <c r="F96" s="36">
        <f>SUM(F85+F94)</f>
        <v>0</v>
      </c>
    </row>
  </sheetData>
  <sheetProtection sheet="1" objects="1" scenarios="1"/>
  <protectedRanges>
    <protectedRange sqref="B52:E70" name="Range2"/>
    <protectedRange sqref="C5:C6 D12:D17 C76:E82 B90:E93 B22:B70 D22:D70" name="Editable Cells"/>
  </protectedRanges>
  <mergeCells count="7">
    <mergeCell ref="B3:C3"/>
    <mergeCell ref="B18:E18"/>
    <mergeCell ref="B83:E83"/>
    <mergeCell ref="B96:E96"/>
    <mergeCell ref="B85:E85"/>
    <mergeCell ref="B71:E71"/>
    <mergeCell ref="B94:E94"/>
  </mergeCells>
  <dataValidations count="1">
    <dataValidation type="list" allowBlank="1" showInputMessage="1" showErrorMessage="1" sqref="B22:B50" xr:uid="{3B519598-C5B1-4B0A-8A88-3363EF2059C1}">
      <formula1>Common</formula1>
    </dataValidation>
  </dataValidations>
  <pageMargins left="0.25" right="0.25" top="0.75" bottom="0.75" header="0.3" footer="0.3"/>
  <pageSetup scale="8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9FB60-952D-4B8C-B23F-6C3BEFF5E56C}">
  <sheetPr>
    <tabColor theme="5" tint="-0.249977111117893"/>
  </sheetPr>
  <dimension ref="A1:I67"/>
  <sheetViews>
    <sheetView tabSelected="1" topLeftCell="A18" workbookViewId="0">
      <selection activeCell="B34" sqref="B34"/>
    </sheetView>
  </sheetViews>
  <sheetFormatPr defaultColWidth="9.1796875" defaultRowHeight="14.5" x14ac:dyDescent="0.35"/>
  <cols>
    <col min="1" max="1" width="19.81640625" style="43" customWidth="1"/>
    <col min="2" max="2" width="23.7265625" style="43" bestFit="1" customWidth="1"/>
    <col min="3" max="3" width="27.1796875" style="43" bestFit="1" customWidth="1"/>
    <col min="4" max="4" width="12.54296875" style="43" customWidth="1"/>
    <col min="5" max="7" width="9.1796875" style="43"/>
    <col min="8" max="8" width="9.1796875" style="43" customWidth="1"/>
    <col min="9" max="9" width="20.7265625" style="43" hidden="1" customWidth="1"/>
    <col min="10" max="16384" width="9.1796875" style="43"/>
  </cols>
  <sheetData>
    <row r="1" spans="1:9" ht="34.5" customHeight="1" x14ac:dyDescent="0.35">
      <c r="A1" s="53" t="s">
        <v>45</v>
      </c>
      <c r="B1" s="53"/>
      <c r="C1" s="53"/>
      <c r="D1" s="53"/>
    </row>
    <row r="2" spans="1:9" ht="33" customHeight="1" x14ac:dyDescent="0.35">
      <c r="A2" s="46" t="s">
        <v>46</v>
      </c>
      <c r="B2" s="46" t="s">
        <v>47</v>
      </c>
      <c r="C2" s="46" t="s">
        <v>48</v>
      </c>
      <c r="D2" s="47" t="s">
        <v>11</v>
      </c>
    </row>
    <row r="3" spans="1:9" x14ac:dyDescent="0.35">
      <c r="A3" s="48" t="s">
        <v>49</v>
      </c>
      <c r="B3" s="48" t="s">
        <v>50</v>
      </c>
      <c r="C3" s="48" t="s">
        <v>51</v>
      </c>
      <c r="D3" s="49">
        <v>10.5</v>
      </c>
      <c r="I3" s="44" t="s">
        <v>52</v>
      </c>
    </row>
    <row r="4" spans="1:9" x14ac:dyDescent="0.35">
      <c r="A4" s="48" t="s">
        <v>53</v>
      </c>
      <c r="B4" s="48" t="s">
        <v>54</v>
      </c>
      <c r="C4" s="48" t="s">
        <v>51</v>
      </c>
      <c r="D4" s="49">
        <v>10.5</v>
      </c>
      <c r="I4" s="45" t="s">
        <v>55</v>
      </c>
    </row>
    <row r="5" spans="1:9" x14ac:dyDescent="0.35">
      <c r="A5" s="48" t="s">
        <v>56</v>
      </c>
      <c r="B5" s="48" t="s">
        <v>57</v>
      </c>
      <c r="C5" s="48" t="s">
        <v>51</v>
      </c>
      <c r="D5" s="49">
        <v>11</v>
      </c>
    </row>
    <row r="6" spans="1:9" x14ac:dyDescent="0.35">
      <c r="A6" s="48" t="s">
        <v>56</v>
      </c>
      <c r="B6" s="48" t="s">
        <v>58</v>
      </c>
      <c r="C6" s="48" t="s">
        <v>51</v>
      </c>
      <c r="D6" s="49">
        <v>11</v>
      </c>
    </row>
    <row r="7" spans="1:9" x14ac:dyDescent="0.35">
      <c r="A7" s="48" t="s">
        <v>59</v>
      </c>
      <c r="B7" s="48" t="s">
        <v>60</v>
      </c>
      <c r="C7" s="48" t="s">
        <v>51</v>
      </c>
      <c r="D7" s="49">
        <v>10.5</v>
      </c>
    </row>
    <row r="8" spans="1:9" x14ac:dyDescent="0.35">
      <c r="A8" s="48" t="s">
        <v>61</v>
      </c>
      <c r="B8" s="48" t="s">
        <v>62</v>
      </c>
      <c r="C8" s="48" t="s">
        <v>51</v>
      </c>
      <c r="D8" s="49">
        <v>11</v>
      </c>
    </row>
    <row r="9" spans="1:9" x14ac:dyDescent="0.35">
      <c r="A9" s="48" t="s">
        <v>63</v>
      </c>
      <c r="B9" s="48" t="s">
        <v>64</v>
      </c>
      <c r="C9" s="48" t="s">
        <v>51</v>
      </c>
      <c r="D9" s="49">
        <v>10.5</v>
      </c>
    </row>
    <row r="10" spans="1:9" x14ac:dyDescent="0.35">
      <c r="A10" s="48" t="s">
        <v>65</v>
      </c>
      <c r="B10" s="48" t="s">
        <v>66</v>
      </c>
      <c r="C10" s="48" t="s">
        <v>51</v>
      </c>
      <c r="D10" s="49">
        <v>10.5</v>
      </c>
    </row>
    <row r="11" spans="1:9" x14ac:dyDescent="0.35">
      <c r="A11" s="48" t="s">
        <v>67</v>
      </c>
      <c r="B11" s="48" t="s">
        <v>68</v>
      </c>
      <c r="C11" s="48" t="s">
        <v>51</v>
      </c>
      <c r="D11" s="49">
        <v>9.5</v>
      </c>
    </row>
    <row r="12" spans="1:9" x14ac:dyDescent="0.35">
      <c r="A12" s="48" t="s">
        <v>67</v>
      </c>
      <c r="B12" s="48" t="s">
        <v>69</v>
      </c>
      <c r="C12" s="48" t="s">
        <v>51</v>
      </c>
      <c r="D12" s="49">
        <v>9.5</v>
      </c>
    </row>
    <row r="13" spans="1:9" x14ac:dyDescent="0.35">
      <c r="A13" s="48" t="s">
        <v>67</v>
      </c>
      <c r="B13" s="48" t="s">
        <v>70</v>
      </c>
      <c r="C13" s="48" t="s">
        <v>51</v>
      </c>
      <c r="D13" s="49">
        <v>10.5</v>
      </c>
    </row>
    <row r="14" spans="1:9" x14ac:dyDescent="0.35">
      <c r="A14" s="48" t="s">
        <v>71</v>
      </c>
      <c r="B14" s="48" t="s">
        <v>72</v>
      </c>
      <c r="C14" s="48" t="s">
        <v>51</v>
      </c>
      <c r="D14" s="49">
        <v>10.5</v>
      </c>
    </row>
    <row r="15" spans="1:9" x14ac:dyDescent="0.35">
      <c r="A15" s="48" t="s">
        <v>71</v>
      </c>
      <c r="B15" s="48" t="s">
        <v>73</v>
      </c>
      <c r="C15" s="48" t="s">
        <v>51</v>
      </c>
      <c r="D15" s="49">
        <v>10.5</v>
      </c>
    </row>
    <row r="16" spans="1:9" x14ac:dyDescent="0.35">
      <c r="A16" s="48" t="s">
        <v>74</v>
      </c>
      <c r="B16" s="48" t="s">
        <v>75</v>
      </c>
      <c r="C16" s="48" t="s">
        <v>51</v>
      </c>
      <c r="D16" s="49">
        <v>13</v>
      </c>
    </row>
    <row r="17" spans="1:4" x14ac:dyDescent="0.35">
      <c r="A17" s="48" t="s">
        <v>76</v>
      </c>
      <c r="B17" s="48" t="s">
        <v>77</v>
      </c>
      <c r="C17" s="48" t="s">
        <v>51</v>
      </c>
      <c r="D17" s="49">
        <v>10.5</v>
      </c>
    </row>
    <row r="18" spans="1:4" x14ac:dyDescent="0.35">
      <c r="A18" s="48" t="s">
        <v>78</v>
      </c>
      <c r="B18" s="48" t="s">
        <v>79</v>
      </c>
      <c r="C18" s="48" t="s">
        <v>51</v>
      </c>
      <c r="D18" s="49">
        <v>13.5</v>
      </c>
    </row>
    <row r="19" spans="1:4" x14ac:dyDescent="0.35">
      <c r="A19" s="48" t="s">
        <v>80</v>
      </c>
      <c r="B19" s="48" t="s">
        <v>81</v>
      </c>
      <c r="C19" s="48" t="s">
        <v>51</v>
      </c>
      <c r="D19" s="49">
        <v>10.5</v>
      </c>
    </row>
    <row r="20" spans="1:4" x14ac:dyDescent="0.35">
      <c r="A20" s="48" t="s">
        <v>82</v>
      </c>
      <c r="B20" s="48" t="s">
        <v>83</v>
      </c>
      <c r="C20" s="48" t="s">
        <v>51</v>
      </c>
      <c r="D20" s="49">
        <v>10.5</v>
      </c>
    </row>
    <row r="21" spans="1:4" x14ac:dyDescent="0.35">
      <c r="A21" s="48" t="s">
        <v>84</v>
      </c>
      <c r="B21" s="48" t="s">
        <v>85</v>
      </c>
      <c r="C21" s="48" t="s">
        <v>51</v>
      </c>
      <c r="D21" s="49">
        <v>10.5</v>
      </c>
    </row>
    <row r="22" spans="1:4" x14ac:dyDescent="0.35">
      <c r="A22" s="48" t="s">
        <v>86</v>
      </c>
      <c r="B22" s="48" t="s">
        <v>87</v>
      </c>
      <c r="C22" s="48" t="s">
        <v>51</v>
      </c>
      <c r="D22" s="49">
        <v>10.5</v>
      </c>
    </row>
    <row r="23" spans="1:4" x14ac:dyDescent="0.35">
      <c r="A23" s="48" t="s">
        <v>86</v>
      </c>
      <c r="B23" s="48" t="s">
        <v>88</v>
      </c>
      <c r="C23" s="48" t="s">
        <v>51</v>
      </c>
      <c r="D23" s="49">
        <v>10.5</v>
      </c>
    </row>
    <row r="24" spans="1:4" x14ac:dyDescent="0.35">
      <c r="A24" s="48" t="s">
        <v>86</v>
      </c>
      <c r="B24" s="48" t="s">
        <v>89</v>
      </c>
      <c r="C24" s="48" t="s">
        <v>51</v>
      </c>
      <c r="D24" s="49">
        <v>10.5</v>
      </c>
    </row>
    <row r="25" spans="1:4" x14ac:dyDescent="0.35">
      <c r="A25" s="48" t="s">
        <v>90</v>
      </c>
      <c r="B25" s="48" t="s">
        <v>91</v>
      </c>
      <c r="C25" s="48" t="s">
        <v>51</v>
      </c>
      <c r="D25" s="49">
        <v>10.5</v>
      </c>
    </row>
    <row r="26" spans="1:4" x14ac:dyDescent="0.35">
      <c r="A26" s="48" t="s">
        <v>92</v>
      </c>
      <c r="B26" s="48" t="s">
        <v>93</v>
      </c>
      <c r="C26" s="48" t="s">
        <v>51</v>
      </c>
      <c r="D26" s="49">
        <v>11</v>
      </c>
    </row>
    <row r="27" spans="1:4" x14ac:dyDescent="0.35">
      <c r="A27" s="48" t="s">
        <v>94</v>
      </c>
      <c r="B27" s="48" t="s">
        <v>95</v>
      </c>
      <c r="C27" s="48" t="s">
        <v>51</v>
      </c>
      <c r="D27" s="49">
        <v>9.5</v>
      </c>
    </row>
    <row r="28" spans="1:4" x14ac:dyDescent="0.35">
      <c r="A28" s="48" t="s">
        <v>96</v>
      </c>
      <c r="B28" s="48" t="s">
        <v>97</v>
      </c>
      <c r="C28" s="48" t="s">
        <v>51</v>
      </c>
      <c r="D28" s="49">
        <v>10.5</v>
      </c>
    </row>
    <row r="29" spans="1:4" x14ac:dyDescent="0.35">
      <c r="A29" s="48" t="s">
        <v>98</v>
      </c>
      <c r="B29" s="48" t="s">
        <v>99</v>
      </c>
      <c r="C29" s="48" t="s">
        <v>51</v>
      </c>
      <c r="D29" s="49">
        <v>11</v>
      </c>
    </row>
    <row r="30" spans="1:4" x14ac:dyDescent="0.35">
      <c r="A30" s="48" t="s">
        <v>98</v>
      </c>
      <c r="B30" s="48" t="s">
        <v>100</v>
      </c>
      <c r="C30" s="48" t="s">
        <v>51</v>
      </c>
      <c r="D30" s="49">
        <v>10.5</v>
      </c>
    </row>
    <row r="31" spans="1:4" x14ac:dyDescent="0.35">
      <c r="A31" s="48" t="s">
        <v>101</v>
      </c>
      <c r="B31" s="48" t="s">
        <v>102</v>
      </c>
      <c r="C31" s="48" t="s">
        <v>51</v>
      </c>
      <c r="D31" s="49">
        <v>10.5</v>
      </c>
    </row>
    <row r="32" spans="1:4" x14ac:dyDescent="0.35">
      <c r="A32" s="48" t="s">
        <v>103</v>
      </c>
      <c r="B32" s="48" t="s">
        <v>104</v>
      </c>
      <c r="C32" s="48" t="s">
        <v>51</v>
      </c>
      <c r="D32" s="49">
        <v>10.5</v>
      </c>
    </row>
    <row r="33" spans="1:4" x14ac:dyDescent="0.35">
      <c r="A33" s="48" t="s">
        <v>103</v>
      </c>
      <c r="B33" s="48" t="s">
        <v>105</v>
      </c>
      <c r="C33" s="48" t="s">
        <v>51</v>
      </c>
      <c r="D33" s="49">
        <v>10.5</v>
      </c>
    </row>
    <row r="34" spans="1:4" x14ac:dyDescent="0.35">
      <c r="A34" s="48" t="s">
        <v>103</v>
      </c>
      <c r="B34" s="48" t="s">
        <v>106</v>
      </c>
      <c r="C34" s="48" t="s">
        <v>51</v>
      </c>
      <c r="D34" s="49">
        <v>10.5</v>
      </c>
    </row>
    <row r="35" spans="1:4" x14ac:dyDescent="0.35">
      <c r="A35" s="48" t="s">
        <v>107</v>
      </c>
      <c r="B35" s="48" t="s">
        <v>108</v>
      </c>
      <c r="C35" s="48" t="s">
        <v>51</v>
      </c>
      <c r="D35" s="49">
        <v>10.5</v>
      </c>
    </row>
    <row r="36" spans="1:4" x14ac:dyDescent="0.35">
      <c r="A36" s="48" t="s">
        <v>107</v>
      </c>
      <c r="B36" s="48" t="s">
        <v>109</v>
      </c>
      <c r="C36" s="48" t="s">
        <v>51</v>
      </c>
      <c r="D36" s="49">
        <v>10.5</v>
      </c>
    </row>
    <row r="37" spans="1:4" x14ac:dyDescent="0.35">
      <c r="A37" s="48" t="s">
        <v>110</v>
      </c>
      <c r="B37" s="48" t="s">
        <v>111</v>
      </c>
      <c r="C37" s="48" t="s">
        <v>51</v>
      </c>
      <c r="D37" s="49">
        <v>10.5</v>
      </c>
    </row>
    <row r="38" spans="1:4" x14ac:dyDescent="0.35">
      <c r="A38" s="48" t="s">
        <v>112</v>
      </c>
      <c r="B38" s="48" t="s">
        <v>113</v>
      </c>
      <c r="C38" s="48" t="s">
        <v>51</v>
      </c>
      <c r="D38" s="49">
        <v>9.5</v>
      </c>
    </row>
    <row r="39" spans="1:4" x14ac:dyDescent="0.35">
      <c r="A39" s="48" t="s">
        <v>114</v>
      </c>
      <c r="B39" s="48" t="s">
        <v>115</v>
      </c>
      <c r="C39" s="48" t="s">
        <v>51</v>
      </c>
      <c r="D39" s="49">
        <v>10.5</v>
      </c>
    </row>
    <row r="40" spans="1:4" x14ac:dyDescent="0.35">
      <c r="A40" s="48" t="s">
        <v>116</v>
      </c>
      <c r="B40" s="48" t="s">
        <v>117</v>
      </c>
      <c r="C40" s="48" t="s">
        <v>51</v>
      </c>
      <c r="D40" s="49">
        <v>10.5</v>
      </c>
    </row>
    <row r="41" spans="1:4" x14ac:dyDescent="0.35">
      <c r="A41" s="48" t="s">
        <v>118</v>
      </c>
      <c r="B41" s="48" t="s">
        <v>119</v>
      </c>
      <c r="C41" s="48" t="s">
        <v>51</v>
      </c>
      <c r="D41" s="49">
        <v>13</v>
      </c>
    </row>
    <row r="42" spans="1:4" x14ac:dyDescent="0.35">
      <c r="A42" s="48" t="s">
        <v>120</v>
      </c>
      <c r="B42" s="48" t="s">
        <v>121</v>
      </c>
      <c r="C42" s="48" t="s">
        <v>51</v>
      </c>
      <c r="D42" s="49">
        <v>10.5</v>
      </c>
    </row>
    <row r="43" spans="1:4" x14ac:dyDescent="0.35">
      <c r="A43" s="48" t="s">
        <v>120</v>
      </c>
      <c r="B43" s="48" t="s">
        <v>122</v>
      </c>
      <c r="C43" s="48" t="s">
        <v>51</v>
      </c>
      <c r="D43" s="49">
        <v>10.5</v>
      </c>
    </row>
    <row r="44" spans="1:4" x14ac:dyDescent="0.35">
      <c r="A44" s="48" t="s">
        <v>123</v>
      </c>
      <c r="B44" s="48" t="s">
        <v>124</v>
      </c>
      <c r="C44" s="48" t="s">
        <v>125</v>
      </c>
      <c r="D44" s="49">
        <v>11</v>
      </c>
    </row>
    <row r="45" spans="1:4" x14ac:dyDescent="0.35">
      <c r="A45" s="48" t="s">
        <v>126</v>
      </c>
      <c r="B45" s="48" t="s">
        <v>127</v>
      </c>
      <c r="C45" s="48" t="s">
        <v>125</v>
      </c>
      <c r="D45" s="49">
        <v>11</v>
      </c>
    </row>
    <row r="46" spans="1:4" x14ac:dyDescent="0.35">
      <c r="A46" s="48" t="s">
        <v>126</v>
      </c>
      <c r="B46" s="48" t="s">
        <v>128</v>
      </c>
      <c r="C46" s="48" t="s">
        <v>125</v>
      </c>
      <c r="D46" s="49">
        <v>11</v>
      </c>
    </row>
    <row r="47" spans="1:4" x14ac:dyDescent="0.35">
      <c r="A47" s="48" t="s">
        <v>129</v>
      </c>
      <c r="B47" s="48" t="s">
        <v>130</v>
      </c>
      <c r="C47" s="48" t="s">
        <v>125</v>
      </c>
      <c r="D47" s="49">
        <v>10.5</v>
      </c>
    </row>
    <row r="48" spans="1:4" x14ac:dyDescent="0.35">
      <c r="A48" s="48" t="s">
        <v>129</v>
      </c>
      <c r="B48" s="48" t="s">
        <v>131</v>
      </c>
      <c r="C48" s="48" t="s">
        <v>125</v>
      </c>
      <c r="D48" s="49">
        <v>10.5</v>
      </c>
    </row>
    <row r="49" spans="1:4" x14ac:dyDescent="0.35">
      <c r="A49" s="48" t="s">
        <v>132</v>
      </c>
      <c r="B49" s="48" t="s">
        <v>133</v>
      </c>
      <c r="C49" s="48" t="s">
        <v>125</v>
      </c>
      <c r="D49" s="49">
        <v>10.5</v>
      </c>
    </row>
    <row r="50" spans="1:4" x14ac:dyDescent="0.35">
      <c r="A50" s="48" t="s">
        <v>134</v>
      </c>
      <c r="B50" s="48" t="s">
        <v>135</v>
      </c>
      <c r="C50" s="48" t="s">
        <v>125</v>
      </c>
      <c r="D50" s="49">
        <v>11</v>
      </c>
    </row>
    <row r="51" spans="1:4" x14ac:dyDescent="0.35">
      <c r="A51" s="48" t="s">
        <v>136</v>
      </c>
      <c r="B51" s="48" t="s">
        <v>137</v>
      </c>
      <c r="C51" s="48" t="s">
        <v>125</v>
      </c>
      <c r="D51" s="49">
        <v>11</v>
      </c>
    </row>
    <row r="52" spans="1:4" x14ac:dyDescent="0.35">
      <c r="A52" s="48" t="s">
        <v>138</v>
      </c>
      <c r="B52" s="48" t="s">
        <v>139</v>
      </c>
      <c r="C52" s="48" t="s">
        <v>125</v>
      </c>
      <c r="D52" s="49">
        <v>10.5</v>
      </c>
    </row>
    <row r="53" spans="1:4" x14ac:dyDescent="0.35">
      <c r="A53" s="48" t="s">
        <v>140</v>
      </c>
      <c r="B53" s="48" t="s">
        <v>141</v>
      </c>
      <c r="C53" s="48" t="s">
        <v>142</v>
      </c>
      <c r="D53" s="49">
        <v>25</v>
      </c>
    </row>
    <row r="54" spans="1:4" x14ac:dyDescent="0.35">
      <c r="A54" s="48" t="s">
        <v>143</v>
      </c>
      <c r="B54" s="48" t="s">
        <v>144</v>
      </c>
      <c r="C54" s="48" t="s">
        <v>142</v>
      </c>
      <c r="D54" s="49">
        <v>16</v>
      </c>
    </row>
    <row r="55" spans="1:4" x14ac:dyDescent="0.35">
      <c r="A55" s="48" t="s">
        <v>145</v>
      </c>
      <c r="B55" s="48" t="s">
        <v>146</v>
      </c>
      <c r="C55" s="48" t="s">
        <v>142</v>
      </c>
      <c r="D55" s="49">
        <v>12.5</v>
      </c>
    </row>
    <row r="56" spans="1:4" x14ac:dyDescent="0.35">
      <c r="A56" s="48" t="s">
        <v>82</v>
      </c>
      <c r="B56" s="48" t="s">
        <v>147</v>
      </c>
      <c r="C56" s="48" t="s">
        <v>142</v>
      </c>
      <c r="D56" s="49">
        <v>15.5</v>
      </c>
    </row>
    <row r="57" spans="1:4" x14ac:dyDescent="0.35">
      <c r="A57" s="48" t="s">
        <v>148</v>
      </c>
      <c r="B57" s="48" t="s">
        <v>149</v>
      </c>
      <c r="C57" s="48" t="s">
        <v>142</v>
      </c>
      <c r="D57" s="49">
        <v>14</v>
      </c>
    </row>
    <row r="58" spans="1:4" x14ac:dyDescent="0.35">
      <c r="A58" s="48" t="s">
        <v>150</v>
      </c>
      <c r="B58" s="48" t="s">
        <v>151</v>
      </c>
      <c r="C58" s="48" t="s">
        <v>142</v>
      </c>
      <c r="D58" s="49">
        <v>20</v>
      </c>
    </row>
    <row r="59" spans="1:4" ht="15.75" customHeight="1" x14ac:dyDescent="0.35">
      <c r="A59" s="48" t="s">
        <v>152</v>
      </c>
      <c r="B59" s="48" t="s">
        <v>153</v>
      </c>
      <c r="C59" s="48" t="s">
        <v>125</v>
      </c>
      <c r="D59" s="49">
        <v>11.5</v>
      </c>
    </row>
    <row r="60" spans="1:4" x14ac:dyDescent="0.35">
      <c r="A60" s="48" t="s">
        <v>154</v>
      </c>
      <c r="B60" s="48" t="s">
        <v>155</v>
      </c>
      <c r="C60" s="48" t="s">
        <v>142</v>
      </c>
      <c r="D60" s="49">
        <v>12.5</v>
      </c>
    </row>
    <row r="61" spans="1:4" x14ac:dyDescent="0.35">
      <c r="A61" s="48" t="s">
        <v>156</v>
      </c>
      <c r="B61" s="48" t="s">
        <v>157</v>
      </c>
      <c r="C61" s="48" t="s">
        <v>142</v>
      </c>
      <c r="D61" s="49">
        <v>13</v>
      </c>
    </row>
    <row r="62" spans="1:4" x14ac:dyDescent="0.35">
      <c r="A62" s="48" t="s">
        <v>158</v>
      </c>
      <c r="B62" s="48" t="s">
        <v>159</v>
      </c>
      <c r="C62" s="48" t="s">
        <v>142</v>
      </c>
      <c r="D62" s="49">
        <v>16.5</v>
      </c>
    </row>
    <row r="63" spans="1:4" x14ac:dyDescent="0.35">
      <c r="A63" s="48" t="s">
        <v>158</v>
      </c>
      <c r="B63" s="48" t="s">
        <v>160</v>
      </c>
      <c r="C63" s="48" t="s">
        <v>142</v>
      </c>
      <c r="D63" s="49">
        <v>16</v>
      </c>
    </row>
    <row r="64" spans="1:4" x14ac:dyDescent="0.35">
      <c r="A64" s="48" t="s">
        <v>158</v>
      </c>
      <c r="B64" s="48" t="s">
        <v>161</v>
      </c>
      <c r="C64" s="48" t="s">
        <v>142</v>
      </c>
      <c r="D64" s="49">
        <v>16.5</v>
      </c>
    </row>
    <row r="65" spans="1:4" x14ac:dyDescent="0.35">
      <c r="A65" s="48" t="s">
        <v>162</v>
      </c>
      <c r="B65" s="48" t="s">
        <v>163</v>
      </c>
      <c r="C65" s="48" t="s">
        <v>142</v>
      </c>
      <c r="D65" s="49">
        <v>15.5</v>
      </c>
    </row>
    <row r="66" spans="1:4" x14ac:dyDescent="0.35">
      <c r="A66" s="48" t="s">
        <v>164</v>
      </c>
      <c r="B66" s="48" t="s">
        <v>165</v>
      </c>
      <c r="C66" s="48" t="s">
        <v>142</v>
      </c>
      <c r="D66" s="49">
        <v>13</v>
      </c>
    </row>
    <row r="67" spans="1:4" x14ac:dyDescent="0.35">
      <c r="A67" s="48" t="s">
        <v>166</v>
      </c>
      <c r="B67" s="48" t="s">
        <v>167</v>
      </c>
      <c r="C67" s="48" t="s">
        <v>142</v>
      </c>
      <c r="D67" s="49">
        <v>13</v>
      </c>
    </row>
  </sheetData>
  <mergeCells count="1">
    <mergeCell ref="A1:D1"/>
  </mergeCell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14c912-c1da-41fe-9ecc-0948751bb411" xsi:nil="true"/>
    <lcf76f155ced4ddcb4097134ff3c332f xmlns="236d2019-aef2-4e50-8d99-6daa0df465e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209FF17DADC84787A07C7C5C729AE0" ma:contentTypeVersion="18" ma:contentTypeDescription="Create a new document." ma:contentTypeScope="" ma:versionID="186788f32d2e8b9d4173da405973af69">
  <xsd:schema xmlns:xsd="http://www.w3.org/2001/XMLSchema" xmlns:xs="http://www.w3.org/2001/XMLSchema" xmlns:p="http://schemas.microsoft.com/office/2006/metadata/properties" xmlns:ns2="236d2019-aef2-4e50-8d99-6daa0df465ea" xmlns:ns3="7d14c912-c1da-41fe-9ecc-0948751bb411" targetNamespace="http://schemas.microsoft.com/office/2006/metadata/properties" ma:root="true" ma:fieldsID="968264254a7e5974da1bf75a00e41645" ns2:_="" ns3:_="">
    <xsd:import namespace="236d2019-aef2-4e50-8d99-6daa0df465ea"/>
    <xsd:import namespace="7d14c912-c1da-41fe-9ecc-0948751bb4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6d2019-aef2-4e50-8d99-6daa0df465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29c088a-7fb5-4554-ba84-feadb4362c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14c912-c1da-41fe-9ecc-0948751bb41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a40b767-2988-4b72-8966-44b8681bf1c0}" ma:internalName="TaxCatchAll" ma:showField="CatchAllData" ma:web="7d14c912-c1da-41fe-9ecc-0948751bb4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2C2E4F-B1DF-4AD9-A809-549D4BCF0788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www.w3.org/XML/1998/namespace"/>
    <ds:schemaRef ds:uri="7d14c912-c1da-41fe-9ecc-0948751bb411"/>
    <ds:schemaRef ds:uri="http://schemas.openxmlformats.org/package/2006/metadata/core-properties"/>
    <ds:schemaRef ds:uri="236d2019-aef2-4e50-8d99-6daa0df465ea"/>
  </ds:schemaRefs>
</ds:datastoreItem>
</file>

<file path=customXml/itemProps2.xml><?xml version="1.0" encoding="utf-8"?>
<ds:datastoreItem xmlns:ds="http://schemas.openxmlformats.org/officeDocument/2006/customXml" ds:itemID="{69DD3D7C-98B9-4C0E-802A-AA6C38DEE0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D47FD5-3DD9-41B6-8004-DF10A9D5C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6d2019-aef2-4e50-8d99-6daa0df465ea"/>
    <ds:schemaRef ds:uri="7d14c912-c1da-41fe-9ecc-0948751bb4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Project Budget</vt:lpstr>
      <vt:lpstr>Plant Material List</vt:lpstr>
      <vt:lpstr>Category</vt:lpstr>
      <vt:lpstr>Common</vt:lpstr>
      <vt:lpstr>Perennials</vt:lpstr>
      <vt:lpstr>'Project Budget'!Print_Area</vt:lpstr>
      <vt:lpstr>Scientific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Community Planting project costs template</dc:title>
  <dc:subject/>
  <dc:creator>MacKenzie, Alanna</dc:creator>
  <cp:keywords/>
  <dc:description/>
  <cp:lastModifiedBy>Alanna MacKenzie</cp:lastModifiedBy>
  <cp:revision/>
  <dcterms:created xsi:type="dcterms:W3CDTF">2022-05-10T20:15:36Z</dcterms:created>
  <dcterms:modified xsi:type="dcterms:W3CDTF">2025-01-09T18:54:02Z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0x010100B1209FF17DADC84787A07C7C5C729AE0</vt:lpwstr>
  </property>
  <property fmtid="{D5CDD505-2E9C-101B-9397-08002B2CF9AE}" pid="3" name="_dlc_DocIdItemGuid">
    <vt:lpwstr>43efeff4-fc6f-466f-8952-76307dc65ee5</vt:lpwstr>
  </property>
  <property fmtid="{D5CDD505-2E9C-101B-9397-08002B2CF9AE}" pid="4" name="TaxKeyword">
    <vt:lpwstr/>
  </property>
  <property fmtid="{D5CDD505-2E9C-101B-9397-08002B2CF9AE}" pid="5" name="VOLAudience">
    <vt:lpwstr/>
  </property>
  <property fmtid="{D5CDD505-2E9C-101B-9397-08002B2CF9AE}" pid="6" name="VOLOwner">
    <vt:lpwstr>143;#Policy Planning and Environmental Sustainability|be2350c7-9f8c-4f98-9378-330687b093cb</vt:lpwstr>
  </property>
  <property fmtid="{D5CDD505-2E9C-101B-9397-08002B2CF9AE}" pid="7" name="VOLLanguage">
    <vt:lpwstr/>
  </property>
  <property fmtid="{D5CDD505-2E9C-101B-9397-08002B2CF9AE}" pid="8" name="VOLArchiveClassification">
    <vt:lpwstr/>
  </property>
  <property fmtid="{D5CDD505-2E9C-101B-9397-08002B2CF9AE}" pid="9" name="VOLSubjectDescription">
    <vt:lpwstr>148;#City Hall|100f4538-7711-49fe-be49-ca16eca54f28</vt:lpwstr>
  </property>
  <property fmtid="{D5CDD505-2E9C-101B-9397-08002B2CF9AE}" pid="10" name="MediaServiceImageTags">
    <vt:lpwstr/>
  </property>
</Properties>
</file>